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秘書広報係\ホームページ\ホームページ原稿\R6年度(2024）\未：R7.3.7公開_経営比較分析表\"/>
    </mc:Choice>
  </mc:AlternateContent>
  <workbookProtection workbookAlgorithmName="SHA-512" workbookHashValue="ANoRR7fIL3uNyKZ+3x/dVa+a6NGgtzbVPKlduqC6z6fLXFE0Ev7eUVX1WBqUb4qoYjIL+KwLvE0886j15DSraw==" workbookSaltValue="aaQc/Hm352oBQgw+ySRjZA==" workbookSpinCount="100000" lockStructure="1"/>
  <bookViews>
    <workbookView xWindow="0" yWindow="0" windowWidth="14370" windowHeight="120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DV78" i="4" l="1"/>
  <c r="AE78" i="4"/>
  <c r="AE32" i="4"/>
  <c r="KV78" i="4"/>
  <c r="KU54" i="4"/>
  <c r="KU32" i="4"/>
  <c r="HI78" i="4"/>
  <c r="HG54" i="4"/>
  <c r="HG32" i="4"/>
  <c r="DS54" i="4"/>
  <c r="DS32" i="4"/>
  <c r="AE54" i="4"/>
  <c r="DD54" i="4"/>
  <c r="P78" i="4"/>
  <c r="P54" i="4"/>
  <c r="P32" i="4"/>
  <c r="KG78" i="4"/>
  <c r="KF54" i="4"/>
  <c r="KF32" i="4"/>
  <c r="GT78" i="4"/>
  <c r="GR54" i="4"/>
  <c r="GR32" i="4"/>
  <c r="DG78" i="4"/>
  <c r="DD32" i="4"/>
  <c r="LY32" i="4"/>
  <c r="EZ78" i="4"/>
  <c r="EW54" i="4"/>
  <c r="EW32" i="4"/>
  <c r="BI78" i="4"/>
  <c r="BI54" i="4"/>
  <c r="BI32" i="4"/>
  <c r="LZ78" i="4"/>
  <c r="IM78" i="4"/>
  <c r="IK32" i="4"/>
  <c r="LY54" i="4"/>
  <c r="IK54" i="4"/>
  <c r="HX78" i="4"/>
  <c r="HV54" i="4"/>
  <c r="HV32" i="4"/>
  <c r="EK78" i="4"/>
  <c r="EH54" i="4"/>
  <c r="EH32" i="4"/>
  <c r="AT78" i="4"/>
  <c r="AT54" i="4"/>
  <c r="AT32" i="4"/>
  <c r="LJ54" i="4"/>
  <c r="LK78" i="4"/>
  <c r="LJ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<sst xmlns="http://schemas.openxmlformats.org/spreadsheetml/2006/main" count="344" uniqueCount="188">
  <si>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</si>
  <si>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</si>
  <si>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</si>
  <si>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</si>
  <si>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</si>
  <si>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</si>
  <si>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</si>
  <si>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</si>
  <si>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</si>
  <si>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</si>
  <si>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</si>
  <si>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</si>
  <si>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</si>
  <si>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</si>
  <si>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</si>
  <si>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</si>
  <si>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</si>
  <si>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</si>
  <si>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</si>
  <si>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</si>
  <si>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</si>
  <si>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</si>
  <si>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</si>
  <si>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</si>
  <si>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</si>
  <si>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</si>
  <si>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</si>
  <si>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</si>
  <si>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</si>
  <si>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</si>
  <si>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</si>
  <si>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</si>
  <si>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</si>
  <si>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</si>
  <si>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</si>
  <si>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</si>
  <si>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</si>
  <si>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</si>
  <si>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</si>
  <si>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</si>
  <si>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</si>
  <si>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</si>
  <si>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</si>
  <si>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</si>
  <si>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</si>
  <si>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</si>
  <si>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</si>
  <si>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</si>
  <si>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</si>
  <si>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</si>
  <si>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</si>
  <si>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</si>
  <si>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</si>
  <si>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</si>
  <si>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</si>
  <si>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</si>
  <si>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</si>
  <si>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</si>
  <si>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</si>
  <si>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</si>
  <si>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</si>
  <si>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</si>
  <si>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</si>
  <si>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</si>
  <si>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</si>
  <si>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</si>
  <si>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</si>
  <si>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</si>
  <si>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</si>
  <si>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</si>
  <si>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</si>
  <si>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</si>
  <si>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</si>
  <si>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</si>
  <si>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</si>
  <si>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</si>
  <si>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</si>
  <si>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</si>
  <si>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</si>
  <si>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</si>
  <si>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</si>
  <si>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</si>
  <si>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</si>
  <si>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</si>
  <si>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</si>
  <si>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</si>
  <si>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</si>
  <si>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</si>
  <si>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</si>
  <si>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</si>
  <si>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</si>
  <si>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</si>
  <si>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</si>
  <si>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</si>
  <si>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</si>
  <si>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</si>
  <si>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</si>
  <si>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</si>
  <si>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</si>
  <si>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</si>
  <si>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</si>
  <si>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</si>
  <si>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</si>
  <si>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</si>
  <si>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</si>
  <si>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</si>
  <si>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</si>
  <si>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</si>
  <si>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</si>
  <si>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</si>
  <si>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</si>
  <si>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</si>
  <si>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</si>
  <si>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</si>
  <si>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</si>
  <si>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</si>
  <si>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</si>
  <si>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</si>
  <si>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</si>
  <si>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</si>
  <si>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</si>
  <si>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</si>
  <si>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</si>
  <si>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</si>
  <si>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</si>
  <si>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</si>
  <si>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</si>
  <si>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</si>
  <si>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</si>
  <si>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</si>
  <si>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</si>
  <si>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</si>
  <si>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</si>
  <si>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</si>
  <si>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</si>
  <si>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</si>
  <si>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</si>
  <si>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</si>
  <si>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</si>
  <si>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</si>
  <si>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</si>
  <si>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</si>
  <si>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</si>
  <si>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</si>
  <si>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</si>
  <si>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</si>
  <si>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</si>
  <si>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</si>
  <si>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</si>
  <si>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</si>
  <si>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</si>
  <si>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</si>
  <si>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</si>
  <si>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</si>
  <si>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</si>
  <si>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</si>
  <si>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</si>
  <si>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</si>
  <si>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</si>
  <si>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</si>
  <si>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</si>
  <si>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</si>
  <si>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</si>
  <si>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</si>
  <si>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</si>
  <si>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</si>
  <si>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掛川市・袋井市病院企業団</t>
  </si>
  <si>
    <t>掛川市・袋井市病院企業団立中東遠総合医療センター</t>
  </si>
  <si>
    <t>条例全部</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</si>
  <si>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</si>
  <si>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</si>
  <si>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</si>
  <si>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</si>
  <si>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</si>
  <si>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</si>
  <si>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</si>
  <si>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</si>
  <si>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</si>
  <si>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</si>
  <si>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</si>
  <si>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</si>
  <si>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</si>
  <si>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</si>
  <si>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</si>
  <si>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当企業団は開院11年目となり、①有形固定資産減価償却率は55.4%と類似病院平均値に近づいた。
　将来に向けた病院機能強化として、「がん診療」「予防医療」「リハビリテーション」「救急医療」などを柱に、新棟の建築と既存棟の改修を含む病院整備事業を進めている。
　医療機器は、償却年数が4年から7年のものが多いため、②器械備品減価償却率が高くなっている。ただし、実際は耐用年数経過後も使用に耐えるものが多いため、稼働状況を確認しつつ適正な時期に整備を行っていく。</t>
    <rPh sb="35" eb="39">
      <t>ルイジビョウイン</t>
    </rPh>
    <rPh sb="39" eb="42">
      <t>ヘイキンチ</t>
    </rPh>
    <rPh sb="43" eb="44">
      <t>チカ</t>
    </rPh>
    <rPh sb="56" eb="58">
      <t>ビョウイン</t>
    </rPh>
    <rPh sb="58" eb="62">
      <t>キノウキョウカ</t>
    </rPh>
    <rPh sb="69" eb="71">
      <t>シンリョウ</t>
    </rPh>
    <rPh sb="73" eb="77">
      <t>ヨボウイリョウ</t>
    </rPh>
    <rPh sb="90" eb="92">
      <t>キュウキュウ</t>
    </rPh>
    <rPh sb="92" eb="94">
      <t>イリョウ</t>
    </rPh>
    <rPh sb="98" eb="99">
      <t>ハシラ</t>
    </rPh>
    <rPh sb="101" eb="103">
      <t>シントウ</t>
    </rPh>
    <rPh sb="104" eb="106">
      <t>ケンチク</t>
    </rPh>
    <rPh sb="107" eb="110">
      <t>キゾントウ</t>
    </rPh>
    <rPh sb="111" eb="113">
      <t>カイシュウ</t>
    </rPh>
    <rPh sb="114" eb="115">
      <t>フク</t>
    </rPh>
    <rPh sb="116" eb="118">
      <t>ビョウイン</t>
    </rPh>
    <rPh sb="118" eb="122">
      <t>セイビジギョウ</t>
    </rPh>
    <rPh sb="123" eb="124">
      <t>スス</t>
    </rPh>
    <phoneticPr fontId="5"/>
  </si>
  <si>
    <r>
      <t>　</t>
    </r>
    <r>
      <rPr>
        <sz val="10"/>
        <color theme="1"/>
        <rFont val="ＭＳ ゴシック"/>
        <family val="3"/>
        <charset val="128"/>
      </rPr>
      <t>平成27年８月救命救急センター指定、平成28年度８月地域医療支援病院の承認、令和５年４月地域がん診療連携拠点病院の指定と、急性期医療を担う基幹病院としての役割を果たすための体制整備に注力している。
　PET-CT、手術支援ロボット（ダヴィンチ）など高度医療機器の整備やドクターカー等の導入により、地域の医療水準を高めるとともに、臨床研修病院として教育に力を入れ、医師をはじめとする医療従事者の教育研修施設としての役割を果たしている。
また、人間ドック・健診センターの機能強化により市民の予防医療を推進し、将来的な医療費削減を目指している。</t>
    </r>
    <rPh sb="39" eb="41">
      <t>レイワ</t>
    </rPh>
    <rPh sb="42" eb="43">
      <t>ネン</t>
    </rPh>
    <rPh sb="44" eb="45">
      <t>ガツ</t>
    </rPh>
    <rPh sb="89" eb="91">
      <t>セイビ</t>
    </rPh>
    <rPh sb="92" eb="94">
      <t>チュウリョク</t>
    </rPh>
    <rPh sb="141" eb="142">
      <t>トウ</t>
    </rPh>
    <rPh sb="143" eb="145">
      <t>ドウニュウ</t>
    </rPh>
    <rPh sb="221" eb="223">
      <t>ニンゲン</t>
    </rPh>
    <rPh sb="227" eb="229">
      <t>ケンシン</t>
    </rPh>
    <rPh sb="234" eb="238">
      <t>キノウキョウカ</t>
    </rPh>
    <rPh sb="244" eb="248">
      <t>ヨボウイリョウ</t>
    </rPh>
    <rPh sb="249" eb="251">
      <t>スイシン</t>
    </rPh>
    <rPh sb="263" eb="265">
      <t>メザ</t>
    </rPh>
    <phoneticPr fontId="5"/>
  </si>
  <si>
    <t>　令和５年度は新型コロナ感染症の５類移行により患者数は徐々に回復し②医業収支比率は4.2ポイント改善した。一方でコロナ禍以前の水準までは患者数が戻らなかったことに加えて、世界的な物価高騰や人件費高騰の影響を受け、経常収支は約３億円の損失となり①経常収支比率は7.2ポイント悪化した。
　⑤入院患者1人1日当たり収益については、類似病院平均値と同様に、当企業団も高単価を維持している。DPC係数上昇のための取り組みをはじめとし、がん診療機能の向上、積極的な紹介患者受入と後方支援病院と連携した退院促進による在院日数短縮化、手術件数の増加など、単価及び収益向上のためのあらゆる取組みを行っていく。
　⑦職員給与費対医業収益比率について、類似病院と比較し高い値となっている。適切な人員配置により、効率的に収益を上げる必要があると考えているが、地方公営企業法改正における退職給付引当義務化に際し、最長15年分割で引き当てることとし毎年約2億2千万円を給与費に上乗せしているため高めになっている。</t>
    <rPh sb="1" eb="3">
      <t>レイワ</t>
    </rPh>
    <rPh sb="4" eb="5">
      <t>ネン</t>
    </rPh>
    <rPh sb="5" eb="6">
      <t>ド</t>
    </rPh>
    <rPh sb="34" eb="40">
      <t>イギョウシュウシヒリツ</t>
    </rPh>
    <rPh sb="48" eb="50">
      <t>カイゼン</t>
    </rPh>
    <rPh sb="53" eb="55">
      <t>イッポウ</t>
    </rPh>
    <rPh sb="68" eb="70">
      <t>カンジャ</t>
    </rPh>
    <rPh sb="70" eb="71">
      <t>スウ</t>
    </rPh>
    <rPh sb="72" eb="73">
      <t>モド</t>
    </rPh>
    <rPh sb="81" eb="82">
      <t>クワ</t>
    </rPh>
    <rPh sb="106" eb="110">
      <t>ケイジョウシュウシ</t>
    </rPh>
    <rPh sb="111" eb="112">
      <t>ヤク</t>
    </rPh>
    <rPh sb="113" eb="115">
      <t>オクエン</t>
    </rPh>
    <rPh sb="116" eb="118">
      <t>ソンシツ</t>
    </rPh>
    <rPh sb="136" eb="138">
      <t>アッカ</t>
    </rPh>
    <rPh sb="171" eb="173">
      <t>ドウヨウ</t>
    </rPh>
    <rPh sb="180" eb="181">
      <t>タカ</t>
    </rPh>
    <rPh sb="184" eb="186">
      <t>イジ</t>
    </rPh>
    <rPh sb="223" eb="226">
      <t>セッキョクテキ</t>
    </rPh>
    <rPh sb="231" eb="233">
      <t>ウケイレ</t>
    </rPh>
    <rPh sb="241" eb="243">
      <t>レンケイ</t>
    </rPh>
    <rPh sb="245" eb="247">
      <t>タイイン</t>
    </rPh>
    <rPh sb="247" eb="249">
      <t>ソクシン</t>
    </rPh>
    <rPh sb="252" eb="256">
      <t>ザイインニッスウ</t>
    </rPh>
    <rPh sb="256" eb="259">
      <t>タンシュクカ</t>
    </rPh>
    <rPh sb="299" eb="301">
      <t>ショクイン</t>
    </rPh>
    <rPh sb="301" eb="304">
      <t>キュウヨヒ</t>
    </rPh>
    <rPh sb="304" eb="305">
      <t>タイ</t>
    </rPh>
    <rPh sb="305" eb="307">
      <t>イギョウ</t>
    </rPh>
    <rPh sb="307" eb="309">
      <t>シュウエキ</t>
    </rPh>
    <rPh sb="310" eb="311">
      <t>リツ</t>
    </rPh>
    <rPh sb="316" eb="318">
      <t>ルイジ</t>
    </rPh>
    <rPh sb="318" eb="320">
      <t>ビョウイン</t>
    </rPh>
    <rPh sb="321" eb="323">
      <t>ヒカク</t>
    </rPh>
    <rPh sb="324" eb="325">
      <t>タカ</t>
    </rPh>
    <rPh sb="326" eb="327">
      <t>アタイ</t>
    </rPh>
    <rPh sb="334" eb="336">
      <t>テキセツ</t>
    </rPh>
    <rPh sb="337" eb="339">
      <t>ジンイン</t>
    </rPh>
    <rPh sb="339" eb="341">
      <t>ハイチ</t>
    </rPh>
    <rPh sb="345" eb="348">
      <t>コウリツテキ</t>
    </rPh>
    <rPh sb="349" eb="351">
      <t>シュウエキ</t>
    </rPh>
    <rPh sb="352" eb="353">
      <t>ア</t>
    </rPh>
    <rPh sb="355" eb="357">
      <t>ヒツヨウ</t>
    </rPh>
    <rPh sb="361" eb="362">
      <t>カンガ</t>
    </rPh>
    <rPh sb="368" eb="370">
      <t>チホウ</t>
    </rPh>
    <rPh sb="370" eb="372">
      <t>コウエイ</t>
    </rPh>
    <rPh sb="372" eb="374">
      <t>キギョウ</t>
    </rPh>
    <rPh sb="374" eb="375">
      <t>ホウ</t>
    </rPh>
    <rPh sb="375" eb="377">
      <t>カイセイ</t>
    </rPh>
    <rPh sb="381" eb="383">
      <t>タイショク</t>
    </rPh>
    <rPh sb="383" eb="385">
      <t>キュウフ</t>
    </rPh>
    <rPh sb="391" eb="392">
      <t>サイ</t>
    </rPh>
    <rPh sb="394" eb="396">
      <t>サイチョウ</t>
    </rPh>
    <rPh sb="398" eb="399">
      <t>ネン</t>
    </rPh>
    <rPh sb="399" eb="401">
      <t>ブンカツ</t>
    </rPh>
    <rPh sb="402" eb="403">
      <t>ヒ</t>
    </rPh>
    <rPh sb="404" eb="405">
      <t>ア</t>
    </rPh>
    <rPh sb="411" eb="413">
      <t>マイトシ</t>
    </rPh>
    <rPh sb="413" eb="414">
      <t>ヤク</t>
    </rPh>
    <rPh sb="415" eb="416">
      <t>オク</t>
    </rPh>
    <rPh sb="417" eb="420">
      <t>センマンエン</t>
    </rPh>
    <rPh sb="421" eb="423">
      <t>キュウヨ</t>
    </rPh>
    <rPh sb="423" eb="424">
      <t>ヒ</t>
    </rPh>
    <rPh sb="425" eb="427">
      <t>ウワノ</t>
    </rPh>
    <rPh sb="434" eb="435">
      <t>タカ</t>
    </rPh>
    <phoneticPr fontId="5"/>
  </si>
  <si>
    <t>　令和５年度は新型コロナウイルスの感染症法上の位置づけが５類感染症に移行し、県の要請を受けて確保する病床とともに補助金も徐々に終了した。患者数は回復してきているが、コロナ禍以前の水準には戻っていない。一方で世界的な物価高騰及び人件費の高騰により支出が増加し、厳しい経営状況となっている。
　抜本的な経営改善として、入院患者数増加のための紹介・逆紹介の推進、入退院コントロール強化などに取り組むとともに、自費診療である人間ドックについて、診療報酬の影響を受けない収益の柱として機能強化を図っている。
　開院以降の10年間で当企業団の医療機能は大きく向上した。また、中東遠地域内の医療環境も大幅な変化を見せつつあることから、将来に向けた病院整備計画を策定し、救急医療体制や人間ドック機能の拡充、放射線治療の強化などを目指した整備を推進する。
　経営形態の見直しの必要性は高くないと考えているが、今後も適宜、最適な経営形態のあり方については、継続して検討を行うものとする。</t>
    <rPh sb="1" eb="3">
      <t>レイワ</t>
    </rPh>
    <rPh sb="4" eb="5">
      <t>ネン</t>
    </rPh>
    <rPh sb="5" eb="6">
      <t>ド</t>
    </rPh>
    <rPh sb="56" eb="59">
      <t>ホジョキン</t>
    </rPh>
    <rPh sb="63" eb="65">
      <t>シュウリョウ</t>
    </rPh>
    <rPh sb="68" eb="71">
      <t>カンジャスウ</t>
    </rPh>
    <rPh sb="72" eb="74">
      <t>カイフク</t>
    </rPh>
    <rPh sb="89" eb="91">
      <t>スイジュン</t>
    </rPh>
    <rPh sb="93" eb="94">
      <t>モド</t>
    </rPh>
    <rPh sb="100" eb="102">
      <t>イッポウ</t>
    </rPh>
    <rPh sb="103" eb="106">
      <t>セカイテキ</t>
    </rPh>
    <rPh sb="107" eb="111">
      <t>ブッカコウトウ</t>
    </rPh>
    <rPh sb="111" eb="112">
      <t>オヨ</t>
    </rPh>
    <rPh sb="113" eb="116">
      <t>ジンケンヒ</t>
    </rPh>
    <rPh sb="117" eb="119">
      <t>コウトウ</t>
    </rPh>
    <rPh sb="122" eb="124">
      <t>シシュツ</t>
    </rPh>
    <rPh sb="125" eb="127">
      <t>ゾウカ</t>
    </rPh>
    <rPh sb="129" eb="130">
      <t>キビ</t>
    </rPh>
    <rPh sb="132" eb="136">
      <t>ケイエイジョウキョウ</t>
    </rPh>
    <rPh sb="163" eb="164">
      <t>カ</t>
    </rPh>
    <rPh sb="237" eb="239">
      <t>キノウ</t>
    </rPh>
    <rPh sb="242" eb="243">
      <t>ハカ</t>
    </rPh>
    <rPh sb="250" eb="254">
      <t>カイインイコウ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</si>
</sst>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c:v>
                </c:pt>
                <c:pt idx="1">
                  <c:v>71.7</c:v>
                </c:pt>
                <c:pt idx="2">
                  <c:v>75.400000000000006</c:v>
                </c:pt>
                <c:pt idx="3">
                  <c:v>77.400000000000006</c:v>
                </c:pt>
                <c:pt idx="4">
                  <c:v>77.900000000000006</c:v>
                </c:pt>
              </c:numCache>
            </c:numRef>
          </c:val>
          <c:extLst>
            <c:ext xmlns:c16="http://schemas.microsoft.com/office/drawing/2014/chart" uri="{C3380CC4-5D6E-409C-BE32-E72D297353CC}">
              <c16:uniqueId val="{00000000-5477-4D19-B084-62EF8B0447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5477-4D19-B084-62EF8B0447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92.6</c:v>
                </c:pt>
                <c:pt idx="1">
                  <c:v>86.6</c:v>
                </c:pt>
                <c:pt idx="2">
                  <c:v>90.6</c:v>
                </c:pt>
                <c:pt idx="3">
                  <c:v>87.4</c:v>
                </c:pt>
                <c:pt idx="4">
                  <c:v>91.6</c:v>
                </c:pt>
              </c:numCache>
            </c:numRef>
          </c:val>
          <c:extLst>
            <c:ext xmlns:c16="http://schemas.microsoft.com/office/drawing/2014/chart" uri="{C3380CC4-5D6E-409C-BE32-E72D297353CC}">
              <c16:uniqueId val="{00000000-D7DD-4D2B-888C-993A811C37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D7DD-4D2B-888C-993A811C37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94.4</c:v>
                </c:pt>
                <c:pt idx="1">
                  <c:v>88.4</c:v>
                </c:pt>
                <c:pt idx="2">
                  <c:v>92.5</c:v>
                </c:pt>
                <c:pt idx="3">
                  <c:v>89.5</c:v>
                </c:pt>
                <c:pt idx="4">
                  <c:v>93.7</c:v>
                </c:pt>
              </c:numCache>
            </c:numRef>
          </c:val>
          <c:extLst>
            <c:ext xmlns:c16="http://schemas.microsoft.com/office/drawing/2014/chart" uri="{C3380CC4-5D6E-409C-BE32-E72D297353CC}">
              <c16:uniqueId val="{00000000-C6A9-4A32-B38C-B312F7D640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C6A9-4A32-B38C-B312F7D640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97.6</c:v>
                </c:pt>
                <c:pt idx="1">
                  <c:v>107.1</c:v>
                </c:pt>
                <c:pt idx="2">
                  <c:v>123.5</c:v>
                </c:pt>
                <c:pt idx="3">
                  <c:v>105.6</c:v>
                </c:pt>
                <c:pt idx="4">
                  <c:v>98.4</c:v>
                </c:pt>
              </c:numCache>
            </c:numRef>
          </c:val>
          <c:extLst>
            <c:ext xmlns:c16="http://schemas.microsoft.com/office/drawing/2014/chart" uri="{C3380CC4-5D6E-409C-BE32-E72D297353CC}">
              <c16:uniqueId val="{00000000-F16D-452B-9C83-08DF338C2C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16D-452B-9C83-08DF338C2C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42.8</c:v>
                </c:pt>
                <c:pt idx="1">
                  <c:v>46.4</c:v>
                </c:pt>
                <c:pt idx="2">
                  <c:v>50.3</c:v>
                </c:pt>
                <c:pt idx="3">
                  <c:v>53</c:v>
                </c:pt>
                <c:pt idx="4">
                  <c:v>55.4</c:v>
                </c:pt>
              </c:numCache>
            </c:numRef>
          </c:val>
          <c:extLst>
            <c:ext xmlns:c16="http://schemas.microsoft.com/office/drawing/2014/chart" uri="{C3380CC4-5D6E-409C-BE32-E72D297353CC}">
              <c16:uniqueId val="{00000000-43FA-4C96-ACEA-4E5CC7D769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43FA-4C96-ACEA-4E5CC7D769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72.2</c:v>
                </c:pt>
                <c:pt idx="1">
                  <c:v>74.099999999999994</c:v>
                </c:pt>
                <c:pt idx="2">
                  <c:v>77</c:v>
                </c:pt>
                <c:pt idx="3">
                  <c:v>77.3</c:v>
                </c:pt>
                <c:pt idx="4">
                  <c:v>77.3</c:v>
                </c:pt>
              </c:numCache>
            </c:numRef>
          </c:val>
          <c:extLst>
            <c:ext xmlns:c16="http://schemas.microsoft.com/office/drawing/2014/chart" uri="{C3380CC4-5D6E-409C-BE32-E72D297353CC}">
              <c16:uniqueId val="{00000000-9E69-42CA-9F0E-2B28C6F565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E69-42CA-9F0E-2B28C6F5657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45231214</c:v>
                </c:pt>
                <c:pt idx="1">
                  <c:v>45851804</c:v>
                </c:pt>
                <c:pt idx="2">
                  <c:v>46398682</c:v>
                </c:pt>
                <c:pt idx="3">
                  <c:v>46557770</c:v>
                </c:pt>
                <c:pt idx="4">
                  <c:v>47629286</c:v>
                </c:pt>
              </c:numCache>
            </c:numRef>
          </c:val>
          <c:extLst>
            <c:ext xmlns:c16="http://schemas.microsoft.com/office/drawing/2014/chart" uri="{C3380CC4-5D6E-409C-BE32-E72D297353CC}">
              <c16:uniqueId val="{00000000-00C6-4AF1-B3DF-0FC3FFA6AE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00C6-4AF1-B3DF-0FC3FFA6AE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23.1</c:v>
                </c:pt>
                <c:pt idx="1">
                  <c:v>23.8</c:v>
                </c:pt>
                <c:pt idx="2">
                  <c:v>25</c:v>
                </c:pt>
                <c:pt idx="3">
                  <c:v>25.7</c:v>
                </c:pt>
                <c:pt idx="4">
                  <c:v>25.5</c:v>
                </c:pt>
              </c:numCache>
            </c:numRef>
          </c:val>
          <c:extLst>
            <c:ext xmlns:c16="http://schemas.microsoft.com/office/drawing/2014/chart" uri="{C3380CC4-5D6E-409C-BE32-E72D297353CC}">
              <c16:uniqueId val="{00000000-9B75-40DA-BDC9-EA05DF787DF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9B75-40DA-BDC9-EA05DF787DF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60.1</c:v>
                </c:pt>
                <c:pt idx="1">
                  <c:v>63.4</c:v>
                </c:pt>
                <c:pt idx="2">
                  <c:v>58.6</c:v>
                </c:pt>
                <c:pt idx="3">
                  <c:v>60.4</c:v>
                </c:pt>
                <c:pt idx="4">
                  <c:v>56.7</c:v>
                </c:pt>
              </c:numCache>
            </c:numRef>
          </c:val>
          <c:extLst>
            <c:ext xmlns:c16="http://schemas.microsoft.com/office/drawing/2014/chart" uri="{C3380CC4-5D6E-409C-BE32-E72D297353CC}">
              <c16:uniqueId val="{00000000-C148-4C94-88C4-706D64D851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C148-4C94-88C4-706D64D851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14751</c:v>
                </c:pt>
                <c:pt idx="1">
                  <c:v>15510</c:v>
                </c:pt>
                <c:pt idx="2">
                  <c:v>17578</c:v>
                </c:pt>
                <c:pt idx="3">
                  <c:v>17429</c:v>
                </c:pt>
                <c:pt idx="4">
                  <c:v>18026</c:v>
                </c:pt>
              </c:numCache>
            </c:numRef>
          </c:val>
          <c:extLst>
            <c:ext xmlns:c16="http://schemas.microsoft.com/office/drawing/2014/chart" uri="{C3380CC4-5D6E-409C-BE32-E72D297353CC}">
              <c16:uniqueId val="{00000000-26DF-419E-B42B-E6768D836B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6DF-419E-B42B-E6768D836B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65723</c:v>
                </c:pt>
                <c:pt idx="1">
                  <c:v>71989</c:v>
                </c:pt>
                <c:pt idx="2">
                  <c:v>73740</c:v>
                </c:pt>
                <c:pt idx="3">
                  <c:v>72915</c:v>
                </c:pt>
                <c:pt idx="4">
                  <c:v>76170</c:v>
                </c:pt>
              </c:numCache>
            </c:numRef>
          </c:val>
          <c:extLst>
            <c:ext xmlns:c16="http://schemas.microsoft.com/office/drawing/2014/chart" uri="{C3380CC4-5D6E-409C-BE32-E72D297353CC}">
              <c16:uniqueId val="{00000000-7CFD-4A1F-8F79-40A59AAE9F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7CFD-4A1F-8F79-40A59AAE9F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10.4</c:v>
                </c:pt>
                <c:pt idx="1">
                  <c:v>2.5</c:v>
                </c:pt>
                <c:pt idx="2">
                  <c:v>0</c:v>
                </c:pt>
                <c:pt idx="3">
                  <c:v>0</c:v>
                </c:pt>
                <c:pt idx="4">
                  <c:v>0</c:v>
                </c:pt>
              </c:numCache>
            </c:numRef>
          </c:val>
          <c:extLst>
            <c:ext xmlns:c16="http://schemas.microsoft.com/office/drawing/2014/chart" uri="{C3380CC4-5D6E-409C-BE32-E72D297353CC}">
              <c16:uniqueId val="{00000000-8812-4D7A-AED5-168AEC385D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8812-4D7A-AED5-168AEC385D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静岡県掛川市・袋井市病院企業団　掛川市・袋井市病院企業団立中東遠総合医療センター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44529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432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432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97.6</v>
      </c>
      <c r="Q33" s="129"/>
      <c r="R33" s="129"/>
      <c r="S33" s="129"/>
      <c r="T33" s="129"/>
      <c r="U33" s="129"/>
      <c r="V33" s="129"/>
      <c r="W33" s="129"/>
      <c r="X33" s="129"/>
      <c r="Y33" s="129"/>
      <c r="Z33" s="129"/>
      <c r="AA33" s="129"/>
      <c r="AB33" s="129"/>
      <c r="AC33" s="129"/>
      <c r="AD33" s="130"/>
      <c r="AE33" s="128">
        <f>データ!AJ7</f>
        <v>107.1</v>
      </c>
      <c r="AF33" s="129"/>
      <c r="AG33" s="129"/>
      <c r="AH33" s="129"/>
      <c r="AI33" s="129"/>
      <c r="AJ33" s="129"/>
      <c r="AK33" s="129"/>
      <c r="AL33" s="129"/>
      <c r="AM33" s="129"/>
      <c r="AN33" s="129"/>
      <c r="AO33" s="129"/>
      <c r="AP33" s="129"/>
      <c r="AQ33" s="129"/>
      <c r="AR33" s="129"/>
      <c r="AS33" s="130"/>
      <c r="AT33" s="128">
        <f>データ!AK7</f>
        <v>123.5</v>
      </c>
      <c r="AU33" s="129"/>
      <c r="AV33" s="129"/>
      <c r="AW33" s="129"/>
      <c r="AX33" s="129"/>
      <c r="AY33" s="129"/>
      <c r="AZ33" s="129"/>
      <c r="BA33" s="129"/>
      <c r="BB33" s="129"/>
      <c r="BC33" s="129"/>
      <c r="BD33" s="129"/>
      <c r="BE33" s="129"/>
      <c r="BF33" s="129"/>
      <c r="BG33" s="129"/>
      <c r="BH33" s="130"/>
      <c r="BI33" s="128">
        <f>データ!AL7</f>
        <v>105.6</v>
      </c>
      <c r="BJ33" s="129"/>
      <c r="BK33" s="129"/>
      <c r="BL33" s="129"/>
      <c r="BM33" s="129"/>
      <c r="BN33" s="129"/>
      <c r="BO33" s="129"/>
      <c r="BP33" s="129"/>
      <c r="BQ33" s="129"/>
      <c r="BR33" s="129"/>
      <c r="BS33" s="129"/>
      <c r="BT33" s="129"/>
      <c r="BU33" s="129"/>
      <c r="BV33" s="129"/>
      <c r="BW33" s="130"/>
      <c r="BX33" s="128">
        <f>データ!AM7</f>
        <v>98.4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94.4</v>
      </c>
      <c r="DE33" s="129"/>
      <c r="DF33" s="129"/>
      <c r="DG33" s="129"/>
      <c r="DH33" s="129"/>
      <c r="DI33" s="129"/>
      <c r="DJ33" s="129"/>
      <c r="DK33" s="129"/>
      <c r="DL33" s="129"/>
      <c r="DM33" s="129"/>
      <c r="DN33" s="129"/>
      <c r="DO33" s="129"/>
      <c r="DP33" s="129"/>
      <c r="DQ33" s="129"/>
      <c r="DR33" s="130"/>
      <c r="DS33" s="128">
        <f>データ!AU7</f>
        <v>88.4</v>
      </c>
      <c r="DT33" s="129"/>
      <c r="DU33" s="129"/>
      <c r="DV33" s="129"/>
      <c r="DW33" s="129"/>
      <c r="DX33" s="129"/>
      <c r="DY33" s="129"/>
      <c r="DZ33" s="129"/>
      <c r="EA33" s="129"/>
      <c r="EB33" s="129"/>
      <c r="EC33" s="129"/>
      <c r="ED33" s="129"/>
      <c r="EE33" s="129"/>
      <c r="EF33" s="129"/>
      <c r="EG33" s="130"/>
      <c r="EH33" s="128">
        <f>データ!AV7</f>
        <v>92.5</v>
      </c>
      <c r="EI33" s="129"/>
      <c r="EJ33" s="129"/>
      <c r="EK33" s="129"/>
      <c r="EL33" s="129"/>
      <c r="EM33" s="129"/>
      <c r="EN33" s="129"/>
      <c r="EO33" s="129"/>
      <c r="EP33" s="129"/>
      <c r="EQ33" s="129"/>
      <c r="ER33" s="129"/>
      <c r="ES33" s="129"/>
      <c r="ET33" s="129"/>
      <c r="EU33" s="129"/>
      <c r="EV33" s="130"/>
      <c r="EW33" s="128">
        <f>データ!AW7</f>
        <v>89.5</v>
      </c>
      <c r="EX33" s="129"/>
      <c r="EY33" s="129"/>
      <c r="EZ33" s="129"/>
      <c r="FA33" s="129"/>
      <c r="FB33" s="129"/>
      <c r="FC33" s="129"/>
      <c r="FD33" s="129"/>
      <c r="FE33" s="129"/>
      <c r="FF33" s="129"/>
      <c r="FG33" s="129"/>
      <c r="FH33" s="129"/>
      <c r="FI33" s="129"/>
      <c r="FJ33" s="129"/>
      <c r="FK33" s="130"/>
      <c r="FL33" s="128">
        <f>データ!AX7</f>
        <v>93.7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92.6</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90.6</v>
      </c>
      <c r="HW33" s="129"/>
      <c r="HX33" s="129"/>
      <c r="HY33" s="129"/>
      <c r="HZ33" s="129"/>
      <c r="IA33" s="129"/>
      <c r="IB33" s="129"/>
      <c r="IC33" s="129"/>
      <c r="ID33" s="129"/>
      <c r="IE33" s="129"/>
      <c r="IF33" s="129"/>
      <c r="IG33" s="129"/>
      <c r="IH33" s="129"/>
      <c r="II33" s="129"/>
      <c r="IJ33" s="130"/>
      <c r="IK33" s="128">
        <f>データ!BH7</f>
        <v>87.4</v>
      </c>
      <c r="IL33" s="129"/>
      <c r="IM33" s="129"/>
      <c r="IN33" s="129"/>
      <c r="IO33" s="129"/>
      <c r="IP33" s="129"/>
      <c r="IQ33" s="129"/>
      <c r="IR33" s="129"/>
      <c r="IS33" s="129"/>
      <c r="IT33" s="129"/>
      <c r="IU33" s="129"/>
      <c r="IV33" s="129"/>
      <c r="IW33" s="129"/>
      <c r="IX33" s="129"/>
      <c r="IY33" s="130"/>
      <c r="IZ33" s="128">
        <f>データ!BI7</f>
        <v>91.6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v>
      </c>
      <c r="KG33" s="129"/>
      <c r="KH33" s="129"/>
      <c r="KI33" s="129"/>
      <c r="KJ33" s="129"/>
      <c r="KK33" s="129"/>
      <c r="KL33" s="129"/>
      <c r="KM33" s="129"/>
      <c r="KN33" s="129"/>
      <c r="KO33" s="129"/>
      <c r="KP33" s="129"/>
      <c r="KQ33" s="129"/>
      <c r="KR33" s="129"/>
      <c r="KS33" s="129"/>
      <c r="KT33" s="130"/>
      <c r="KU33" s="128">
        <f>データ!BQ7</f>
        <v>71.7</v>
      </c>
      <c r="KV33" s="129"/>
      <c r="KW33" s="129"/>
      <c r="KX33" s="129"/>
      <c r="KY33" s="129"/>
      <c r="KZ33" s="129"/>
      <c r="LA33" s="129"/>
      <c r="LB33" s="129"/>
      <c r="LC33" s="129"/>
      <c r="LD33" s="129"/>
      <c r="LE33" s="129"/>
      <c r="LF33" s="129"/>
      <c r="LG33" s="129"/>
      <c r="LH33" s="129"/>
      <c r="LI33" s="130"/>
      <c r="LJ33" s="128">
        <f>データ!BR7</f>
        <v>75.400000000000006</v>
      </c>
      <c r="LK33" s="129"/>
      <c r="LL33" s="129"/>
      <c r="LM33" s="129"/>
      <c r="LN33" s="129"/>
      <c r="LO33" s="129"/>
      <c r="LP33" s="129"/>
      <c r="LQ33" s="129"/>
      <c r="LR33" s="129"/>
      <c r="LS33" s="129"/>
      <c r="LT33" s="129"/>
      <c r="LU33" s="129"/>
      <c r="LV33" s="129"/>
      <c r="LW33" s="129"/>
      <c r="LX33" s="130"/>
      <c r="LY33" s="128">
        <f>データ!BS7</f>
        <v>77.400000000000006</v>
      </c>
      <c r="LZ33" s="129"/>
      <c r="MA33" s="129"/>
      <c r="MB33" s="129"/>
      <c r="MC33" s="129"/>
      <c r="MD33" s="129"/>
      <c r="ME33" s="129"/>
      <c r="MF33" s="129"/>
      <c r="MG33" s="129"/>
      <c r="MH33" s="129"/>
      <c r="MI33" s="129"/>
      <c r="MJ33" s="129"/>
      <c r="MK33" s="129"/>
      <c r="ML33" s="129"/>
      <c r="MM33" s="130"/>
      <c r="MN33" s="128">
        <f>データ!BT7</f>
        <v>77.900000000000006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43"/>
      <c r="NL54" s="143"/>
      <c r="NM54" s="143"/>
      <c r="NN54" s="143"/>
      <c r="NO54" s="143"/>
      <c r="NP54" s="143"/>
      <c r="NQ54" s="143"/>
      <c r="NR54" s="143"/>
      <c r="NS54" s="143"/>
      <c r="NT54" s="143"/>
      <c r="NU54" s="143"/>
      <c r="NV54" s="143"/>
      <c r="NW54" s="143"/>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4">
        <f>データ!CA7</f>
        <v>65723</v>
      </c>
      <c r="Q55" s="145"/>
      <c r="R55" s="145"/>
      <c r="S55" s="145"/>
      <c r="T55" s="145"/>
      <c r="U55" s="145"/>
      <c r="V55" s="145"/>
      <c r="W55" s="145"/>
      <c r="X55" s="145"/>
      <c r="Y55" s="145"/>
      <c r="Z55" s="145"/>
      <c r="AA55" s="145"/>
      <c r="AB55" s="145"/>
      <c r="AC55" s="145"/>
      <c r="AD55" s="146"/>
      <c r="AE55" s="144">
        <f>データ!CB7</f>
        <v>71989</v>
      </c>
      <c r="AF55" s="145"/>
      <c r="AG55" s="145"/>
      <c r="AH55" s="145"/>
      <c r="AI55" s="145"/>
      <c r="AJ55" s="145"/>
      <c r="AK55" s="145"/>
      <c r="AL55" s="145"/>
      <c r="AM55" s="145"/>
      <c r="AN55" s="145"/>
      <c r="AO55" s="145"/>
      <c r="AP55" s="145"/>
      <c r="AQ55" s="145"/>
      <c r="AR55" s="145"/>
      <c r="AS55" s="146"/>
      <c r="AT55" s="144">
        <f>データ!CC7</f>
        <v>73740</v>
      </c>
      <c r="AU55" s="145"/>
      <c r="AV55" s="145"/>
      <c r="AW55" s="145"/>
      <c r="AX55" s="145"/>
      <c r="AY55" s="145"/>
      <c r="AZ55" s="145"/>
      <c r="BA55" s="145"/>
      <c r="BB55" s="145"/>
      <c r="BC55" s="145"/>
      <c r="BD55" s="145"/>
      <c r="BE55" s="145"/>
      <c r="BF55" s="145"/>
      <c r="BG55" s="145"/>
      <c r="BH55" s="146"/>
      <c r="BI55" s="144">
        <f>データ!CD7</f>
        <v>72915</v>
      </c>
      <c r="BJ55" s="145"/>
      <c r="BK55" s="145"/>
      <c r="BL55" s="145"/>
      <c r="BM55" s="145"/>
      <c r="BN55" s="145"/>
      <c r="BO55" s="145"/>
      <c r="BP55" s="145"/>
      <c r="BQ55" s="145"/>
      <c r="BR55" s="145"/>
      <c r="BS55" s="145"/>
      <c r="BT55" s="145"/>
      <c r="BU55" s="145"/>
      <c r="BV55" s="145"/>
      <c r="BW55" s="146"/>
      <c r="BX55" s="144">
        <f>データ!CE7</f>
        <v>76170</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14751</v>
      </c>
      <c r="DE55" s="145"/>
      <c r="DF55" s="145"/>
      <c r="DG55" s="145"/>
      <c r="DH55" s="145"/>
      <c r="DI55" s="145"/>
      <c r="DJ55" s="145"/>
      <c r="DK55" s="145"/>
      <c r="DL55" s="145"/>
      <c r="DM55" s="145"/>
      <c r="DN55" s="145"/>
      <c r="DO55" s="145"/>
      <c r="DP55" s="145"/>
      <c r="DQ55" s="145"/>
      <c r="DR55" s="146"/>
      <c r="DS55" s="144">
        <f>データ!CM7</f>
        <v>15510</v>
      </c>
      <c r="DT55" s="145"/>
      <c r="DU55" s="145"/>
      <c r="DV55" s="145"/>
      <c r="DW55" s="145"/>
      <c r="DX55" s="145"/>
      <c r="DY55" s="145"/>
      <c r="DZ55" s="145"/>
      <c r="EA55" s="145"/>
      <c r="EB55" s="145"/>
      <c r="EC55" s="145"/>
      <c r="ED55" s="145"/>
      <c r="EE55" s="145"/>
      <c r="EF55" s="145"/>
      <c r="EG55" s="146"/>
      <c r="EH55" s="144">
        <f>データ!CN7</f>
        <v>17578</v>
      </c>
      <c r="EI55" s="145"/>
      <c r="EJ55" s="145"/>
      <c r="EK55" s="145"/>
      <c r="EL55" s="145"/>
      <c r="EM55" s="145"/>
      <c r="EN55" s="145"/>
      <c r="EO55" s="145"/>
      <c r="EP55" s="145"/>
      <c r="EQ55" s="145"/>
      <c r="ER55" s="145"/>
      <c r="ES55" s="145"/>
      <c r="ET55" s="145"/>
      <c r="EU55" s="145"/>
      <c r="EV55" s="146"/>
      <c r="EW55" s="144">
        <f>データ!CO7</f>
        <v>17429</v>
      </c>
      <c r="EX55" s="145"/>
      <c r="EY55" s="145"/>
      <c r="EZ55" s="145"/>
      <c r="FA55" s="145"/>
      <c r="FB55" s="145"/>
      <c r="FC55" s="145"/>
      <c r="FD55" s="145"/>
      <c r="FE55" s="145"/>
      <c r="FF55" s="145"/>
      <c r="FG55" s="145"/>
      <c r="FH55" s="145"/>
      <c r="FI55" s="145"/>
      <c r="FJ55" s="145"/>
      <c r="FK55" s="146"/>
      <c r="FL55" s="144">
        <f>データ!CP7</f>
        <v>18026</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60.1</v>
      </c>
      <c r="GS55" s="129"/>
      <c r="GT55" s="129"/>
      <c r="GU55" s="129"/>
      <c r="GV55" s="129"/>
      <c r="GW55" s="129"/>
      <c r="GX55" s="129"/>
      <c r="GY55" s="129"/>
      <c r="GZ55" s="129"/>
      <c r="HA55" s="129"/>
      <c r="HB55" s="129"/>
      <c r="HC55" s="129"/>
      <c r="HD55" s="129"/>
      <c r="HE55" s="129"/>
      <c r="HF55" s="130"/>
      <c r="HG55" s="128">
        <f>データ!CX7</f>
        <v>63.4</v>
      </c>
      <c r="HH55" s="129"/>
      <c r="HI55" s="129"/>
      <c r="HJ55" s="129"/>
      <c r="HK55" s="129"/>
      <c r="HL55" s="129"/>
      <c r="HM55" s="129"/>
      <c r="HN55" s="129"/>
      <c r="HO55" s="129"/>
      <c r="HP55" s="129"/>
      <c r="HQ55" s="129"/>
      <c r="HR55" s="129"/>
      <c r="HS55" s="129"/>
      <c r="HT55" s="129"/>
      <c r="HU55" s="130"/>
      <c r="HV55" s="128">
        <f>データ!CY7</f>
        <v>58.6</v>
      </c>
      <c r="HW55" s="129"/>
      <c r="HX55" s="129"/>
      <c r="HY55" s="129"/>
      <c r="HZ55" s="129"/>
      <c r="IA55" s="129"/>
      <c r="IB55" s="129"/>
      <c r="IC55" s="129"/>
      <c r="ID55" s="129"/>
      <c r="IE55" s="129"/>
      <c r="IF55" s="129"/>
      <c r="IG55" s="129"/>
      <c r="IH55" s="129"/>
      <c r="II55" s="129"/>
      <c r="IJ55" s="130"/>
      <c r="IK55" s="128">
        <f>データ!CZ7</f>
        <v>60.4</v>
      </c>
      <c r="IL55" s="129"/>
      <c r="IM55" s="129"/>
      <c r="IN55" s="129"/>
      <c r="IO55" s="129"/>
      <c r="IP55" s="129"/>
      <c r="IQ55" s="129"/>
      <c r="IR55" s="129"/>
      <c r="IS55" s="129"/>
      <c r="IT55" s="129"/>
      <c r="IU55" s="129"/>
      <c r="IV55" s="129"/>
      <c r="IW55" s="129"/>
      <c r="IX55" s="129"/>
      <c r="IY55" s="130"/>
      <c r="IZ55" s="128">
        <f>データ!DA7</f>
        <v>56.7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23.1</v>
      </c>
      <c r="KG55" s="129"/>
      <c r="KH55" s="129"/>
      <c r="KI55" s="129"/>
      <c r="KJ55" s="129"/>
      <c r="KK55" s="129"/>
      <c r="KL55" s="129"/>
      <c r="KM55" s="129"/>
      <c r="KN55" s="129"/>
      <c r="KO55" s="129"/>
      <c r="KP55" s="129"/>
      <c r="KQ55" s="129"/>
      <c r="KR55" s="129"/>
      <c r="KS55" s="129"/>
      <c r="KT55" s="130"/>
      <c r="KU55" s="128">
        <f>データ!DI7</f>
        <v>23.8</v>
      </c>
      <c r="KV55" s="129"/>
      <c r="KW55" s="129"/>
      <c r="KX55" s="129"/>
      <c r="KY55" s="129"/>
      <c r="KZ55" s="129"/>
      <c r="LA55" s="129"/>
      <c r="LB55" s="129"/>
      <c r="LC55" s="129"/>
      <c r="LD55" s="129"/>
      <c r="LE55" s="129"/>
      <c r="LF55" s="129"/>
      <c r="LG55" s="129"/>
      <c r="LH55" s="129"/>
      <c r="LI55" s="130"/>
      <c r="LJ55" s="128">
        <f>データ!DJ7</f>
        <v>25</v>
      </c>
      <c r="LK55" s="129"/>
      <c r="LL55" s="129"/>
      <c r="LM55" s="129"/>
      <c r="LN55" s="129"/>
      <c r="LO55" s="129"/>
      <c r="LP55" s="129"/>
      <c r="LQ55" s="129"/>
      <c r="LR55" s="129"/>
      <c r="LS55" s="129"/>
      <c r="LT55" s="129"/>
      <c r="LU55" s="129"/>
      <c r="LV55" s="129"/>
      <c r="LW55" s="129"/>
      <c r="LX55" s="130"/>
      <c r="LY55" s="128">
        <f>データ!DK7</f>
        <v>25.7</v>
      </c>
      <c r="LZ55" s="129"/>
      <c r="MA55" s="129"/>
      <c r="MB55" s="129"/>
      <c r="MC55" s="129"/>
      <c r="MD55" s="129"/>
      <c r="ME55" s="129"/>
      <c r="MF55" s="129"/>
      <c r="MG55" s="129"/>
      <c r="MH55" s="129"/>
      <c r="MI55" s="129"/>
      <c r="MJ55" s="129"/>
      <c r="MK55" s="129"/>
      <c r="ML55" s="129"/>
      <c r="MM55" s="130"/>
      <c r="MN55" s="128">
        <f>データ!DL7</f>
        <v>25.5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43"/>
      <c r="NL55" s="143"/>
      <c r="NM55" s="143"/>
      <c r="NN55" s="143"/>
      <c r="NO55" s="143"/>
      <c r="NP55" s="143"/>
      <c r="NQ55" s="143"/>
      <c r="NR55" s="143"/>
      <c r="NS55" s="143"/>
      <c r="NT55" s="143"/>
      <c r="NU55" s="143"/>
      <c r="NV55" s="143"/>
      <c r="NW55" s="143"/>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4">
        <f>データ!CF7</f>
        <v>70630</v>
      </c>
      <c r="Q56" s="145"/>
      <c r="R56" s="145"/>
      <c r="S56" s="145"/>
      <c r="T56" s="145"/>
      <c r="U56" s="145"/>
      <c r="V56" s="145"/>
      <c r="W56" s="145"/>
      <c r="X56" s="145"/>
      <c r="Y56" s="145"/>
      <c r="Z56" s="145"/>
      <c r="AA56" s="145"/>
      <c r="AB56" s="145"/>
      <c r="AC56" s="145"/>
      <c r="AD56" s="146"/>
      <c r="AE56" s="144">
        <f>データ!CG7</f>
        <v>75766</v>
      </c>
      <c r="AF56" s="145"/>
      <c r="AG56" s="145"/>
      <c r="AH56" s="145"/>
      <c r="AI56" s="145"/>
      <c r="AJ56" s="145"/>
      <c r="AK56" s="145"/>
      <c r="AL56" s="145"/>
      <c r="AM56" s="145"/>
      <c r="AN56" s="145"/>
      <c r="AO56" s="145"/>
      <c r="AP56" s="145"/>
      <c r="AQ56" s="145"/>
      <c r="AR56" s="145"/>
      <c r="AS56" s="146"/>
      <c r="AT56" s="144">
        <f>データ!CH7</f>
        <v>79610</v>
      </c>
      <c r="AU56" s="145"/>
      <c r="AV56" s="145"/>
      <c r="AW56" s="145"/>
      <c r="AX56" s="145"/>
      <c r="AY56" s="145"/>
      <c r="AZ56" s="145"/>
      <c r="BA56" s="145"/>
      <c r="BB56" s="145"/>
      <c r="BC56" s="145"/>
      <c r="BD56" s="145"/>
      <c r="BE56" s="145"/>
      <c r="BF56" s="145"/>
      <c r="BG56" s="145"/>
      <c r="BH56" s="146"/>
      <c r="BI56" s="144">
        <f>データ!CI7</f>
        <v>82275</v>
      </c>
      <c r="BJ56" s="145"/>
      <c r="BK56" s="145"/>
      <c r="BL56" s="145"/>
      <c r="BM56" s="145"/>
      <c r="BN56" s="145"/>
      <c r="BO56" s="145"/>
      <c r="BP56" s="145"/>
      <c r="BQ56" s="145"/>
      <c r="BR56" s="145"/>
      <c r="BS56" s="145"/>
      <c r="BT56" s="145"/>
      <c r="BU56" s="145"/>
      <c r="BV56" s="145"/>
      <c r="BW56" s="146"/>
      <c r="BX56" s="144">
        <f>データ!CJ7</f>
        <v>83606</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20687</v>
      </c>
      <c r="DE56" s="145"/>
      <c r="DF56" s="145"/>
      <c r="DG56" s="145"/>
      <c r="DH56" s="145"/>
      <c r="DI56" s="145"/>
      <c r="DJ56" s="145"/>
      <c r="DK56" s="145"/>
      <c r="DL56" s="145"/>
      <c r="DM56" s="145"/>
      <c r="DN56" s="145"/>
      <c r="DO56" s="145"/>
      <c r="DP56" s="145"/>
      <c r="DQ56" s="145"/>
      <c r="DR56" s="146"/>
      <c r="DS56" s="144">
        <f>データ!CR7</f>
        <v>22637</v>
      </c>
      <c r="DT56" s="145"/>
      <c r="DU56" s="145"/>
      <c r="DV56" s="145"/>
      <c r="DW56" s="145"/>
      <c r="DX56" s="145"/>
      <c r="DY56" s="145"/>
      <c r="DZ56" s="145"/>
      <c r="EA56" s="145"/>
      <c r="EB56" s="145"/>
      <c r="EC56" s="145"/>
      <c r="ED56" s="145"/>
      <c r="EE56" s="145"/>
      <c r="EF56" s="145"/>
      <c r="EG56" s="146"/>
      <c r="EH56" s="144">
        <f>データ!CS7</f>
        <v>23244</v>
      </c>
      <c r="EI56" s="145"/>
      <c r="EJ56" s="145"/>
      <c r="EK56" s="145"/>
      <c r="EL56" s="145"/>
      <c r="EM56" s="145"/>
      <c r="EN56" s="145"/>
      <c r="EO56" s="145"/>
      <c r="EP56" s="145"/>
      <c r="EQ56" s="145"/>
      <c r="ER56" s="145"/>
      <c r="ES56" s="145"/>
      <c r="ET56" s="145"/>
      <c r="EU56" s="145"/>
      <c r="EV56" s="146"/>
      <c r="EW56" s="144">
        <f>データ!CT7</f>
        <v>23704</v>
      </c>
      <c r="EX56" s="145"/>
      <c r="EY56" s="145"/>
      <c r="EZ56" s="145"/>
      <c r="FA56" s="145"/>
      <c r="FB56" s="145"/>
      <c r="FC56" s="145"/>
      <c r="FD56" s="145"/>
      <c r="FE56" s="145"/>
      <c r="FF56" s="145"/>
      <c r="FG56" s="145"/>
      <c r="FH56" s="145"/>
      <c r="FI56" s="145"/>
      <c r="FJ56" s="145"/>
      <c r="FK56" s="146"/>
      <c r="FL56" s="144">
        <f>データ!CU7</f>
        <v>25007</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43"/>
      <c r="NL56" s="143"/>
      <c r="NM56" s="143"/>
      <c r="NN56" s="143"/>
      <c r="NO56" s="143"/>
      <c r="NP56" s="143"/>
      <c r="NQ56" s="143"/>
      <c r="NR56" s="143"/>
      <c r="NS56" s="143"/>
      <c r="NT56" s="143"/>
      <c r="NU56" s="143"/>
      <c r="NV56" s="143"/>
      <c r="NW56" s="143"/>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43"/>
      <c r="NL57" s="143"/>
      <c r="NM57" s="143"/>
      <c r="NN57" s="143"/>
      <c r="NO57" s="143"/>
      <c r="NP57" s="143"/>
      <c r="NQ57" s="143"/>
      <c r="NR57" s="143"/>
      <c r="NS57" s="143"/>
      <c r="NT57" s="143"/>
      <c r="NU57" s="143"/>
      <c r="NV57" s="143"/>
      <c r="NW57" s="143"/>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43"/>
      <c r="NL58" s="143"/>
      <c r="NM58" s="143"/>
      <c r="NN58" s="143"/>
      <c r="NO58" s="143"/>
      <c r="NP58" s="143"/>
      <c r="NQ58" s="143"/>
      <c r="NR58" s="143"/>
      <c r="NS58" s="143"/>
      <c r="NT58" s="143"/>
      <c r="NU58" s="143"/>
      <c r="NV58" s="143"/>
      <c r="NW58" s="143"/>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43"/>
      <c r="NL59" s="143"/>
      <c r="NM59" s="143"/>
      <c r="NN59" s="143"/>
      <c r="NO59" s="143"/>
      <c r="NP59" s="143"/>
      <c r="NQ59" s="143"/>
      <c r="NR59" s="143"/>
      <c r="NS59" s="143"/>
      <c r="NT59" s="143"/>
      <c r="NU59" s="143"/>
      <c r="NV59" s="143"/>
      <c r="NW59" s="143"/>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43"/>
      <c r="NL60" s="143"/>
      <c r="NM60" s="143"/>
      <c r="NN60" s="143"/>
      <c r="NO60" s="143"/>
      <c r="NP60" s="143"/>
      <c r="NQ60" s="143"/>
      <c r="NR60" s="143"/>
      <c r="NS60" s="143"/>
      <c r="NT60" s="143"/>
      <c r="NU60" s="143"/>
      <c r="NV60" s="143"/>
      <c r="NW60" s="143"/>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43"/>
      <c r="NL61" s="143"/>
      <c r="NM61" s="143"/>
      <c r="NN61" s="143"/>
      <c r="NO61" s="143"/>
      <c r="NP61" s="143"/>
      <c r="NQ61" s="143"/>
      <c r="NR61" s="143"/>
      <c r="NS61" s="143"/>
      <c r="NT61" s="143"/>
      <c r="NU61" s="143"/>
      <c r="NV61" s="143"/>
      <c r="NW61" s="143"/>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43"/>
      <c r="NL62" s="143"/>
      <c r="NM62" s="143"/>
      <c r="NN62" s="143"/>
      <c r="NO62" s="143"/>
      <c r="NP62" s="143"/>
      <c r="NQ62" s="143"/>
      <c r="NR62" s="143"/>
      <c r="NS62" s="143"/>
      <c r="NT62" s="143"/>
      <c r="NU62" s="143"/>
      <c r="NV62" s="143"/>
      <c r="NW62" s="143"/>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43"/>
      <c r="NL63" s="143"/>
      <c r="NM63" s="143"/>
      <c r="NN63" s="143"/>
      <c r="NO63" s="143"/>
      <c r="NP63" s="143"/>
      <c r="NQ63" s="143"/>
      <c r="NR63" s="143"/>
      <c r="NS63" s="143"/>
      <c r="NT63" s="143"/>
      <c r="NU63" s="143"/>
      <c r="NV63" s="143"/>
      <c r="NW63" s="143"/>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43"/>
      <c r="NL64" s="143"/>
      <c r="NM64" s="143"/>
      <c r="NN64" s="143"/>
      <c r="NO64" s="143"/>
      <c r="NP64" s="143"/>
      <c r="NQ64" s="143"/>
      <c r="NR64" s="143"/>
      <c r="NS64" s="143"/>
      <c r="NT64" s="143"/>
      <c r="NU64" s="143"/>
      <c r="NV64" s="143"/>
      <c r="NW64" s="143"/>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43"/>
      <c r="NL65" s="143"/>
      <c r="NM65" s="143"/>
      <c r="NN65" s="143"/>
      <c r="NO65" s="143"/>
      <c r="NP65" s="143"/>
      <c r="NQ65" s="143"/>
      <c r="NR65" s="143"/>
      <c r="NS65" s="143"/>
      <c r="NT65" s="143"/>
      <c r="NU65" s="143"/>
      <c r="NV65" s="143"/>
      <c r="NW65" s="143"/>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43"/>
      <c r="NL66" s="143"/>
      <c r="NM66" s="143"/>
      <c r="NN66" s="143"/>
      <c r="NO66" s="143"/>
      <c r="NP66" s="143"/>
      <c r="NQ66" s="143"/>
      <c r="NR66" s="143"/>
      <c r="NS66" s="143"/>
      <c r="NT66" s="143"/>
      <c r="NU66" s="143"/>
      <c r="NV66" s="143"/>
      <c r="NW66" s="143"/>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187</v>
      </c>
      <c r="NK70" s="148"/>
      <c r="NL70" s="148"/>
      <c r="NM70" s="148"/>
      <c r="NN70" s="148"/>
      <c r="NO70" s="148"/>
      <c r="NP70" s="148"/>
      <c r="NQ70" s="148"/>
      <c r="NR70" s="148"/>
      <c r="NS70" s="148"/>
      <c r="NT70" s="148"/>
      <c r="NU70" s="148"/>
      <c r="NV70" s="148"/>
      <c r="NW70" s="148"/>
      <c r="NX70" s="14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14"/>
      <c r="C79" s="2"/>
      <c r="D79" s="2"/>
      <c r="E79" s="2"/>
      <c r="F79" s="2"/>
      <c r="G79" s="127" t="s">
        <v>58</v>
      </c>
      <c r="H79" s="127"/>
      <c r="I79" s="127"/>
      <c r="J79" s="127"/>
      <c r="K79" s="127"/>
      <c r="L79" s="127"/>
      <c r="M79" s="127"/>
      <c r="N79" s="127"/>
      <c r="O79" s="127"/>
      <c r="P79" s="128">
        <f>データ!DS7</f>
        <v>10.4</v>
      </c>
      <c r="Q79" s="129"/>
      <c r="R79" s="129"/>
      <c r="S79" s="129"/>
      <c r="T79" s="129"/>
      <c r="U79" s="129"/>
      <c r="V79" s="129"/>
      <c r="W79" s="129"/>
      <c r="X79" s="129"/>
      <c r="Y79" s="129"/>
      <c r="Z79" s="129"/>
      <c r="AA79" s="129"/>
      <c r="AB79" s="129"/>
      <c r="AC79" s="129"/>
      <c r="AD79" s="130"/>
      <c r="AE79" s="128">
        <f>データ!DT7</f>
        <v>2.5</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42.8</v>
      </c>
      <c r="DH79" s="129"/>
      <c r="DI79" s="129"/>
      <c r="DJ79" s="129"/>
      <c r="DK79" s="129"/>
      <c r="DL79" s="129"/>
      <c r="DM79" s="129"/>
      <c r="DN79" s="129"/>
      <c r="DO79" s="129"/>
      <c r="DP79" s="129"/>
      <c r="DQ79" s="129"/>
      <c r="DR79" s="129"/>
      <c r="DS79" s="129"/>
      <c r="DT79" s="129"/>
      <c r="DU79" s="130"/>
      <c r="DV79" s="128">
        <f>データ!EE7</f>
        <v>46.4</v>
      </c>
      <c r="DW79" s="129"/>
      <c r="DX79" s="129"/>
      <c r="DY79" s="129"/>
      <c r="DZ79" s="129"/>
      <c r="EA79" s="129"/>
      <c r="EB79" s="129"/>
      <c r="EC79" s="129"/>
      <c r="ED79" s="129"/>
      <c r="EE79" s="129"/>
      <c r="EF79" s="129"/>
      <c r="EG79" s="129"/>
      <c r="EH79" s="129"/>
      <c r="EI79" s="129"/>
      <c r="EJ79" s="130"/>
      <c r="EK79" s="128">
        <f>データ!EF7</f>
        <v>50.3</v>
      </c>
      <c r="EL79" s="129"/>
      <c r="EM79" s="129"/>
      <c r="EN79" s="129"/>
      <c r="EO79" s="129"/>
      <c r="EP79" s="129"/>
      <c r="EQ79" s="129"/>
      <c r="ER79" s="129"/>
      <c r="ES79" s="129"/>
      <c r="ET79" s="129"/>
      <c r="EU79" s="129"/>
      <c r="EV79" s="129"/>
      <c r="EW79" s="129"/>
      <c r="EX79" s="129"/>
      <c r="EY79" s="130"/>
      <c r="EZ79" s="128">
        <f>データ!EG7</f>
        <v>53</v>
      </c>
      <c r="FA79" s="129"/>
      <c r="FB79" s="129"/>
      <c r="FC79" s="129"/>
      <c r="FD79" s="129"/>
      <c r="FE79" s="129"/>
      <c r="FF79" s="129"/>
      <c r="FG79" s="129"/>
      <c r="FH79" s="129"/>
      <c r="FI79" s="129"/>
      <c r="FJ79" s="129"/>
      <c r="FK79" s="129"/>
      <c r="FL79" s="129"/>
      <c r="FM79" s="129"/>
      <c r="FN79" s="130"/>
      <c r="FO79" s="128">
        <f>データ!EH7</f>
        <v>55.4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74.099999999999994</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77.3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45231214</v>
      </c>
      <c r="KH79" s="145"/>
      <c r="KI79" s="145"/>
      <c r="KJ79" s="145"/>
      <c r="KK79" s="145"/>
      <c r="KL79" s="145"/>
      <c r="KM79" s="145"/>
      <c r="KN79" s="145"/>
      <c r="KO79" s="145"/>
      <c r="KP79" s="145"/>
      <c r="KQ79" s="145"/>
      <c r="KR79" s="145"/>
      <c r="KS79" s="145"/>
      <c r="KT79" s="145"/>
      <c r="KU79" s="146"/>
      <c r="KV79" s="144">
        <f>データ!FA7</f>
        <v>45851804</v>
      </c>
      <c r="KW79" s="145"/>
      <c r="KX79" s="145"/>
      <c r="KY79" s="145"/>
      <c r="KZ79" s="145"/>
      <c r="LA79" s="145"/>
      <c r="LB79" s="145"/>
      <c r="LC79" s="145"/>
      <c r="LD79" s="145"/>
      <c r="LE79" s="145"/>
      <c r="LF79" s="145"/>
      <c r="LG79" s="145"/>
      <c r="LH79" s="145"/>
      <c r="LI79" s="145"/>
      <c r="LJ79" s="146"/>
      <c r="LK79" s="144">
        <f>データ!FB7</f>
        <v>46398682</v>
      </c>
      <c r="LL79" s="145"/>
      <c r="LM79" s="145"/>
      <c r="LN79" s="145"/>
      <c r="LO79" s="145"/>
      <c r="LP79" s="145"/>
      <c r="LQ79" s="145"/>
      <c r="LR79" s="145"/>
      <c r="LS79" s="145"/>
      <c r="LT79" s="145"/>
      <c r="LU79" s="145"/>
      <c r="LV79" s="145"/>
      <c r="LW79" s="145"/>
      <c r="LX79" s="145"/>
      <c r="LY79" s="146"/>
      <c r="LZ79" s="144">
        <f>データ!FC7</f>
        <v>46557770</v>
      </c>
      <c r="MA79" s="145"/>
      <c r="MB79" s="145"/>
      <c r="MC79" s="145"/>
      <c r="MD79" s="145"/>
      <c r="ME79" s="145"/>
      <c r="MF79" s="145"/>
      <c r="MG79" s="145"/>
      <c r="MH79" s="145"/>
      <c r="MI79" s="145"/>
      <c r="MJ79" s="145"/>
      <c r="MK79" s="145"/>
      <c r="ML79" s="145"/>
      <c r="MM79" s="145"/>
      <c r="MN79" s="146"/>
      <c r="MO79" s="144">
        <f>データ!FD7</f>
        <v>47629286</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57155394</v>
      </c>
      <c r="KH80" s="145"/>
      <c r="KI80" s="145"/>
      <c r="KJ80" s="145"/>
      <c r="KK80" s="145"/>
      <c r="KL80" s="145"/>
      <c r="KM80" s="145"/>
      <c r="KN80" s="145"/>
      <c r="KO80" s="145"/>
      <c r="KP80" s="145"/>
      <c r="KQ80" s="145"/>
      <c r="KR80" s="145"/>
      <c r="KS80" s="145"/>
      <c r="KT80" s="145"/>
      <c r="KU80" s="146"/>
      <c r="KV80" s="144">
        <f>データ!FF7</f>
        <v>58042153</v>
      </c>
      <c r="KW80" s="145"/>
      <c r="KX80" s="145"/>
      <c r="KY80" s="145"/>
      <c r="KZ80" s="145"/>
      <c r="LA80" s="145"/>
      <c r="LB80" s="145"/>
      <c r="LC80" s="145"/>
      <c r="LD80" s="145"/>
      <c r="LE80" s="145"/>
      <c r="LF80" s="145"/>
      <c r="LG80" s="145"/>
      <c r="LH80" s="145"/>
      <c r="LI80" s="145"/>
      <c r="LJ80" s="146"/>
      <c r="LK80" s="144">
        <f>データ!FG7</f>
        <v>58985932</v>
      </c>
      <c r="LL80" s="145"/>
      <c r="LM80" s="145"/>
      <c r="LN80" s="145"/>
      <c r="LO80" s="145"/>
      <c r="LP80" s="145"/>
      <c r="LQ80" s="145"/>
      <c r="LR80" s="145"/>
      <c r="LS80" s="145"/>
      <c r="LT80" s="145"/>
      <c r="LU80" s="145"/>
      <c r="LV80" s="145"/>
      <c r="LW80" s="145"/>
      <c r="LX80" s="145"/>
      <c r="LY80" s="146"/>
      <c r="LZ80" s="144">
        <f>データ!FH7</f>
        <v>58800982</v>
      </c>
      <c r="MA80" s="145"/>
      <c r="MB80" s="145"/>
      <c r="MC80" s="145"/>
      <c r="MD80" s="145"/>
      <c r="ME80" s="145"/>
      <c r="MF80" s="145"/>
      <c r="MG80" s="145"/>
      <c r="MH80" s="145"/>
      <c r="MI80" s="145"/>
      <c r="MJ80" s="145"/>
      <c r="MK80" s="145"/>
      <c r="ML80" s="145"/>
      <c r="MM80" s="145"/>
      <c r="MN80" s="146"/>
      <c r="MO80" s="144">
        <f>データ!FI7</f>
        <v>59984927</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15">
      <c r="B85" s="153" t="s">
        <v>89</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Edd5Pj/V4EfBCFURF+DAvI2FKUKqwtCWo0RUufZpLEUBVL16GYD9VuAgVYHjokTJIA5dhcZGxQ6FL970/K2HQ==" saltValue="rqJoQ3X9W/ugx6Ya0bQx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158</v>
      </c>
      <c r="AY5" s="49" t="s">
        <v>151</v>
      </c>
      <c r="AZ5" s="49" t="s">
        <v>152</v>
      </c>
      <c r="BA5" s="49" t="s">
        <v>153</v>
      </c>
      <c r="BB5" s="49" t="s">
        <v>154</v>
      </c>
      <c r="BC5" s="49" t="s">
        <v>155</v>
      </c>
      <c r="BD5" s="49" t="s">
        <v>156</v>
      </c>
      <c r="BE5" s="49" t="s">
        <v>146</v>
      </c>
      <c r="BF5" s="49" t="s">
        <v>147</v>
      </c>
      <c r="BG5" s="49" t="s">
        <v>148</v>
      </c>
      <c r="BH5" s="49" t="s">
        <v>157</v>
      </c>
      <c r="BI5" s="49" t="s">
        <v>158</v>
      </c>
      <c r="BJ5" s="49" t="s">
        <v>151</v>
      </c>
      <c r="BK5" s="49" t="s">
        <v>152</v>
      </c>
      <c r="BL5" s="49" t="s">
        <v>153</v>
      </c>
      <c r="BM5" s="49" t="s">
        <v>154</v>
      </c>
      <c r="BN5" s="49" t="s">
        <v>155</v>
      </c>
      <c r="BO5" s="49" t="s">
        <v>156</v>
      </c>
      <c r="BP5" s="49" t="s">
        <v>159</v>
      </c>
      <c r="BQ5" s="49" t="s">
        <v>160</v>
      </c>
      <c r="BR5" s="49" t="s">
        <v>161</v>
      </c>
      <c r="BS5" s="49" t="s">
        <v>149</v>
      </c>
      <c r="BT5" s="49" t="s">
        <v>150</v>
      </c>
      <c r="BU5" s="49" t="s">
        <v>151</v>
      </c>
      <c r="BV5" s="49" t="s">
        <v>152</v>
      </c>
      <c r="BW5" s="49" t="s">
        <v>153</v>
      </c>
      <c r="BX5" s="49" t="s">
        <v>154</v>
      </c>
      <c r="BY5" s="49" t="s">
        <v>155</v>
      </c>
      <c r="BZ5" s="49" t="s">
        <v>156</v>
      </c>
      <c r="CA5" s="49" t="s">
        <v>159</v>
      </c>
      <c r="CB5" s="49" t="s">
        <v>160</v>
      </c>
      <c r="CC5" s="49" t="s">
        <v>148</v>
      </c>
      <c r="CD5" s="49" t="s">
        <v>149</v>
      </c>
      <c r="CE5" s="49" t="s">
        <v>150</v>
      </c>
      <c r="CF5" s="49" t="s">
        <v>151</v>
      </c>
      <c r="CG5" s="49" t="s">
        <v>152</v>
      </c>
      <c r="CH5" s="49" t="s">
        <v>153</v>
      </c>
      <c r="CI5" s="49" t="s">
        <v>154</v>
      </c>
      <c r="CJ5" s="49" t="s">
        <v>155</v>
      </c>
      <c r="CK5" s="49" t="s">
        <v>156</v>
      </c>
      <c r="CL5" s="49" t="s">
        <v>159</v>
      </c>
      <c r="CM5" s="49" t="s">
        <v>147</v>
      </c>
      <c r="CN5" s="49" t="s">
        <v>161</v>
      </c>
      <c r="CO5" s="49" t="s">
        <v>157</v>
      </c>
      <c r="CP5" s="49" t="s">
        <v>150</v>
      </c>
      <c r="CQ5" s="49" t="s">
        <v>151</v>
      </c>
      <c r="CR5" s="49" t="s">
        <v>152</v>
      </c>
      <c r="CS5" s="49" t="s">
        <v>153</v>
      </c>
      <c r="CT5" s="49" t="s">
        <v>154</v>
      </c>
      <c r="CU5" s="49" t="s">
        <v>155</v>
      </c>
      <c r="CV5" s="49" t="s">
        <v>156</v>
      </c>
      <c r="CW5" s="49" t="s">
        <v>159</v>
      </c>
      <c r="CX5" s="49" t="s">
        <v>147</v>
      </c>
      <c r="CY5" s="49" t="s">
        <v>161</v>
      </c>
      <c r="CZ5" s="49" t="s">
        <v>157</v>
      </c>
      <c r="DA5" s="49" t="s">
        <v>150</v>
      </c>
      <c r="DB5" s="49" t="s">
        <v>151</v>
      </c>
      <c r="DC5" s="49" t="s">
        <v>152</v>
      </c>
      <c r="DD5" s="49" t="s">
        <v>153</v>
      </c>
      <c r="DE5" s="49" t="s">
        <v>154</v>
      </c>
      <c r="DF5" s="49" t="s">
        <v>155</v>
      </c>
      <c r="DG5" s="49" t="s">
        <v>156</v>
      </c>
      <c r="DH5" s="49" t="s">
        <v>159</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158</v>
      </c>
      <c r="DX5" s="49" t="s">
        <v>151</v>
      </c>
      <c r="DY5" s="49" t="s">
        <v>152</v>
      </c>
      <c r="DZ5" s="49" t="s">
        <v>153</v>
      </c>
      <c r="EA5" s="49" t="s">
        <v>154</v>
      </c>
      <c r="EB5" s="49" t="s">
        <v>155</v>
      </c>
      <c r="EC5" s="49" t="s">
        <v>156</v>
      </c>
      <c r="ED5" s="49" t="s">
        <v>159</v>
      </c>
      <c r="EE5" s="49" t="s">
        <v>147</v>
      </c>
      <c r="EF5" s="49" t="s">
        <v>148</v>
      </c>
      <c r="EG5" s="49" t="s">
        <v>149</v>
      </c>
      <c r="EH5" s="49" t="s">
        <v>158</v>
      </c>
      <c r="EI5" s="49" t="s">
        <v>151</v>
      </c>
      <c r="EJ5" s="49" t="s">
        <v>152</v>
      </c>
      <c r="EK5" s="49" t="s">
        <v>153</v>
      </c>
      <c r="EL5" s="49" t="s">
        <v>154</v>
      </c>
      <c r="EM5" s="49" t="s">
        <v>155</v>
      </c>
      <c r="EN5" s="49" t="s">
        <v>156</v>
      </c>
      <c r="EO5" s="49" t="s">
        <v>159</v>
      </c>
      <c r="EP5" s="49" t="s">
        <v>147</v>
      </c>
      <c r="EQ5" s="49" t="s">
        <v>148</v>
      </c>
      <c r="ER5" s="49" t="s">
        <v>149</v>
      </c>
      <c r="ES5" s="49" t="s">
        <v>150</v>
      </c>
      <c r="ET5" s="49" t="s">
        <v>151</v>
      </c>
      <c r="EU5" s="49" t="s">
        <v>152</v>
      </c>
      <c r="EV5" s="49" t="s">
        <v>153</v>
      </c>
      <c r="EW5" s="49" t="s">
        <v>154</v>
      </c>
      <c r="EX5" s="49" t="s">
        <v>155</v>
      </c>
      <c r="EY5" s="49" t="s">
        <v>162</v>
      </c>
      <c r="EZ5" s="49" t="s">
        <v>159</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2023</v>
      </c>
      <c r="C6" s="50">
        <f t="shared" ref="C6:M6" si="2">C8</f>
        <v>229580</v>
      </c>
      <c r="D6" s="50">
        <f t="shared" si="2"/>
        <v>46</v>
      </c>
      <c r="E6" s="50">
        <f t="shared" si="2"/>
        <v>6</v>
      </c>
      <c r="F6" s="50">
        <f t="shared" si="2"/>
        <v>0</v>
      </c>
      <c r="G6" s="50">
        <f t="shared" si="2"/>
        <v>1</v>
      </c>
      <c r="H6" s="159" t="str">
        <f>IF(H8&lt;&gt;I8,H8,"")&amp;IF(I8&lt;&gt;J8,I8,"")&amp;"　"&amp;J8</f>
        <v>静岡県掛川市・袋井市病院企業団　掛川市・袋井市病院企業団立中東遠総合医療センター</v>
      </c>
      <c r="I6" s="160"/>
      <c r="J6" s="161"/>
      <c r="K6" s="50" t="str">
        <f t="shared" si="2"/>
        <v>条例全部</v>
      </c>
      <c r="L6" s="50" t="str">
        <f t="shared" si="2"/>
        <v>病院事業</v>
      </c>
      <c r="M6" s="50" t="str">
        <f t="shared" si="2"/>
        <v>一般病院</v>
      </c>
      <c r="N6" s="50" t="str">
        <f>N8</f>
        <v>500床以上</v>
      </c>
      <c r="O6" s="50" t="str">
        <f>O8</f>
        <v>非設置</v>
      </c>
      <c r="P6" s="50" t="str">
        <f>P8</f>
        <v>直営</v>
      </c>
      <c r="Q6" s="51">
        <f t="shared" ref="Q6:AH6" si="3">Q8</f>
        <v>32</v>
      </c>
      <c r="R6" s="50" t="str">
        <f t="shared" si="3"/>
        <v>対象</v>
      </c>
      <c r="S6" s="50" t="str">
        <f t="shared" si="3"/>
        <v>ド 透 I 未 訓 ガ</v>
      </c>
      <c r="T6" s="50" t="str">
        <f t="shared" si="3"/>
        <v>救 臨 が 感 災 地</v>
      </c>
      <c r="U6" s="51" t="str">
        <f>U8</f>
        <v>-</v>
      </c>
      <c r="V6" s="51">
        <f>V8</f>
        <v>44529</v>
      </c>
      <c r="W6" s="50" t="str">
        <f>W8</f>
        <v>非該当</v>
      </c>
      <c r="X6" s="50" t="str">
        <f t="shared" ref="X6" si="4">X8</f>
        <v>非該当</v>
      </c>
      <c r="Y6" s="50" t="str">
        <f t="shared" si="3"/>
        <v>７：１</v>
      </c>
      <c r="Z6" s="51">
        <f t="shared" si="3"/>
        <v>496</v>
      </c>
      <c r="AA6" s="51" t="str">
        <f t="shared" si="3"/>
        <v>-</v>
      </c>
      <c r="AB6" s="51" t="str">
        <f t="shared" si="3"/>
        <v>-</v>
      </c>
      <c r="AC6" s="51" t="str">
        <f t="shared" si="3"/>
        <v>-</v>
      </c>
      <c r="AD6" s="51">
        <f t="shared" si="3"/>
        <v>4</v>
      </c>
      <c r="AE6" s="51">
        <f t="shared" si="3"/>
        <v>500</v>
      </c>
      <c r="AF6" s="51">
        <f t="shared" si="3"/>
        <v>432</v>
      </c>
      <c r="AG6" s="51" t="str">
        <f t="shared" si="3"/>
        <v>-</v>
      </c>
      <c r="AH6" s="51">
        <f t="shared" si="3"/>
        <v>432</v>
      </c>
      <c r="AI6" s="52">
        <f>IF(AI8="-",NA(),AI8)</f>
        <v>97.6</v>
      </c>
      <c r="AJ6" s="52">
        <f t="shared" ref="AJ6:AR6" si="5">IF(AJ8="-",NA(),AJ8)</f>
        <v>107.1</v>
      </c>
      <c r="AK6" s="52">
        <f t="shared" si="5"/>
        <v>123.5</v>
      </c>
      <c r="AL6" s="52">
        <f t="shared" si="5"/>
        <v>105.6</v>
      </c>
      <c r="AM6" s="52">
        <f t="shared" si="5"/>
        <v>98.4</v>
      </c>
      <c r="AN6" s="52">
        <f t="shared" si="5"/>
        <v>99.2</v>
      </c>
      <c r="AO6" s="52">
        <f t="shared" si="5"/>
        <v>102.9</v>
      </c>
      <c r="AP6" s="52">
        <f t="shared" si="5"/>
        <v>106.1</v>
      </c>
      <c r="AQ6" s="52">
        <f t="shared" si="5"/>
        <v>102.9</v>
      </c>
      <c r="AR6" s="52">
        <f t="shared" si="5"/>
        <v>97.4</v>
      </c>
      <c r="AS6" s="52" t="str">
        <f>IF(AS8="-","【-】","【"&amp;SUBSTITUTE(TEXT(AS8,"#,##0.0"),"-","△")&amp;"】")</f>
        <v>【96.6】</v>
      </c>
      <c r="AT6" s="52">
        <f>IF(AT8="-",NA(),AT8)</f>
        <v>94.4</v>
      </c>
      <c r="AU6" s="52">
        <f t="shared" ref="AU6:BC6" si="6">IF(AU8="-",NA(),AU8)</f>
        <v>88.4</v>
      </c>
      <c r="AV6" s="52">
        <f t="shared" si="6"/>
        <v>92.5</v>
      </c>
      <c r="AW6" s="52">
        <f t="shared" si="6"/>
        <v>89.5</v>
      </c>
      <c r="AX6" s="52">
        <f t="shared" si="6"/>
        <v>93.7</v>
      </c>
      <c r="AY6" s="52">
        <f t="shared" si="6"/>
        <v>93.7</v>
      </c>
      <c r="AZ6" s="52">
        <f t="shared" si="6"/>
        <v>88.7</v>
      </c>
      <c r="BA6" s="52">
        <f t="shared" si="6"/>
        <v>90.6</v>
      </c>
      <c r="BB6" s="52">
        <f t="shared" si="6"/>
        <v>90.6</v>
      </c>
      <c r="BC6" s="52">
        <f t="shared" si="6"/>
        <v>91.5</v>
      </c>
      <c r="BD6" s="52" t="str">
        <f>IF(BD8="-","【-】","【"&amp;SUBSTITUTE(TEXT(BD8,"#,##0.0"),"-","△")&amp;"】")</f>
        <v>【86.6】</v>
      </c>
      <c r="BE6" s="52">
        <f>IF(BE8="-",NA(),BE8)</f>
        <v>92.6</v>
      </c>
      <c r="BF6" s="52">
        <f t="shared" ref="BF6:BN6" si="7">IF(BF8="-",NA(),BF8)</f>
        <v>86.6</v>
      </c>
      <c r="BG6" s="52">
        <f t="shared" si="7"/>
        <v>90.6</v>
      </c>
      <c r="BH6" s="52">
        <f t="shared" si="7"/>
        <v>87.4</v>
      </c>
      <c r="BI6" s="52">
        <f t="shared" si="7"/>
        <v>91.6</v>
      </c>
      <c r="BJ6" s="52">
        <f t="shared" si="7"/>
        <v>91.6</v>
      </c>
      <c r="BK6" s="52">
        <f t="shared" si="7"/>
        <v>86.5</v>
      </c>
      <c r="BL6" s="52">
        <f t="shared" si="7"/>
        <v>88.6</v>
      </c>
      <c r="BM6" s="52">
        <f t="shared" si="7"/>
        <v>88.6</v>
      </c>
      <c r="BN6" s="52">
        <f t="shared" si="7"/>
        <v>89.5</v>
      </c>
      <c r="BO6" s="52" t="str">
        <f>IF(BO8="-","【-】","【"&amp;SUBSTITUTE(TEXT(BO8,"#,##0.0"),"-","△")&amp;"】")</f>
        <v>【83.9】</v>
      </c>
      <c r="BP6" s="52">
        <f>IF(BP8="-",NA(),BP8)</f>
        <v>83</v>
      </c>
      <c r="BQ6" s="52">
        <f t="shared" ref="BQ6:BY6" si="8">IF(BQ8="-",NA(),BQ8)</f>
        <v>71.7</v>
      </c>
      <c r="BR6" s="52">
        <f t="shared" si="8"/>
        <v>75.400000000000006</v>
      </c>
      <c r="BS6" s="52">
        <f t="shared" si="8"/>
        <v>77.400000000000006</v>
      </c>
      <c r="BT6" s="52">
        <f t="shared" si="8"/>
        <v>77.900000000000006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65723</v>
      </c>
      <c r="CB6" s="53">
        <f t="shared" ref="CB6:CJ6" si="9">IF(CB8="-",NA(),CB8)</f>
        <v>71989</v>
      </c>
      <c r="CC6" s="53">
        <f t="shared" si="9"/>
        <v>73740</v>
      </c>
      <c r="CD6" s="53">
        <f t="shared" si="9"/>
        <v>72915</v>
      </c>
      <c r="CE6" s="53">
        <f t="shared" si="9"/>
        <v>76170</v>
      </c>
      <c r="CF6" s="53">
        <f t="shared" si="9"/>
        <v>70630</v>
      </c>
      <c r="CG6" s="53">
        <f t="shared" si="9"/>
        <v>75766</v>
      </c>
      <c r="CH6" s="53">
        <f t="shared" si="9"/>
        <v>79610</v>
      </c>
      <c r="CI6" s="53">
        <f t="shared" si="9"/>
        <v>82275</v>
      </c>
      <c r="CJ6" s="53">
        <f t="shared" si="9"/>
        <v>83606</v>
      </c>
      <c r="CK6" s="52" t="str">
        <f>IF(CK8="-","【-】","【"&amp;SUBSTITUTE(TEXT(CK8,"#,##0"),"-","△")&amp;"】")</f>
        <v>【62,428】</v>
      </c>
      <c r="CL6" s="53">
        <f>IF(CL8="-",NA(),CL8)</f>
        <v>14751</v>
      </c>
      <c r="CM6" s="53">
        <f t="shared" ref="CM6:CU6" si="10">IF(CM8="-",NA(),CM8)</f>
        <v>15510</v>
      </c>
      <c r="CN6" s="53">
        <f t="shared" si="10"/>
        <v>17578</v>
      </c>
      <c r="CO6" s="53">
        <f t="shared" si="10"/>
        <v>17429</v>
      </c>
      <c r="CP6" s="53">
        <f t="shared" si="10"/>
        <v>18026</v>
      </c>
      <c r="CQ6" s="53">
        <f t="shared" si="10"/>
        <v>20687</v>
      </c>
      <c r="CR6" s="53">
        <f t="shared" si="10"/>
        <v>22637</v>
      </c>
      <c r="CS6" s="53">
        <f t="shared" si="10"/>
        <v>23244</v>
      </c>
      <c r="CT6" s="53">
        <f t="shared" si="10"/>
        <v>23704</v>
      </c>
      <c r="CU6" s="53">
        <f t="shared" si="10"/>
        <v>25007</v>
      </c>
      <c r="CV6" s="52" t="str">
        <f>IF(CV8="-","【-】","【"&amp;SUBSTITUTE(TEXT(CV8,"#,##0"),"-","△")&amp;"】")</f>
        <v>【18,236】</v>
      </c>
      <c r="CW6" s="52">
        <f>IF(CW8="-",NA(),CW8)</f>
        <v>60.1</v>
      </c>
      <c r="CX6" s="52">
        <f t="shared" ref="CX6:DF6" si="11">IF(CX8="-",NA(),CX8)</f>
        <v>63.4</v>
      </c>
      <c r="CY6" s="52">
        <f t="shared" si="11"/>
        <v>58.6</v>
      </c>
      <c r="CZ6" s="52">
        <f t="shared" si="11"/>
        <v>60.4</v>
      </c>
      <c r="DA6" s="52">
        <f t="shared" si="11"/>
        <v>56.7</v>
      </c>
      <c r="DB6" s="52">
        <f t="shared" si="11"/>
        <v>47.7</v>
      </c>
      <c r="DC6" s="52">
        <f t="shared" si="11"/>
        <v>51.8</v>
      </c>
      <c r="DD6" s="52">
        <f t="shared" si="11"/>
        <v>49.6</v>
      </c>
      <c r="DE6" s="52">
        <f t="shared" si="11"/>
        <v>48.8</v>
      </c>
      <c r="DF6" s="52">
        <f t="shared" si="11"/>
        <v>48.6</v>
      </c>
      <c r="DG6" s="52" t="str">
        <f>IF(DG8="-","【-】","【"&amp;SUBSTITUTE(TEXT(DG8,"#,##0.0"),"-","△")&amp;"】")</f>
        <v>【56.1】</v>
      </c>
      <c r="DH6" s="52">
        <f>IF(DH8="-",NA(),DH8)</f>
        <v>23.1</v>
      </c>
      <c r="DI6" s="52">
        <f t="shared" ref="DI6:DQ6" si="12">IF(DI8="-",NA(),DI8)</f>
        <v>23.8</v>
      </c>
      <c r="DJ6" s="52">
        <f t="shared" si="12"/>
        <v>25</v>
      </c>
      <c r="DK6" s="52">
        <f t="shared" si="12"/>
        <v>25.7</v>
      </c>
      <c r="DL6" s="52">
        <f t="shared" si="12"/>
        <v>25.5</v>
      </c>
      <c r="DM6" s="52">
        <f t="shared" si="12"/>
        <v>29.2</v>
      </c>
      <c r="DN6" s="52">
        <f t="shared" si="12"/>
        <v>29</v>
      </c>
      <c r="DO6" s="52">
        <f t="shared" si="12"/>
        <v>29.2</v>
      </c>
      <c r="DP6" s="52">
        <f t="shared" si="12"/>
        <v>29.4</v>
      </c>
      <c r="DQ6" s="52">
        <f t="shared" si="12"/>
        <v>30.9</v>
      </c>
      <c r="DR6" s="52" t="str">
        <f>IF(DR8="-","【-】","【"&amp;SUBSTITUTE(TEXT(DR8,"#,##0.0"),"-","△")&amp;"】")</f>
        <v>【26.4】</v>
      </c>
      <c r="DS6" s="52">
        <f>IF(DS8="-",NA(),DS8)</f>
        <v>10.4</v>
      </c>
      <c r="DT6" s="52">
        <f t="shared" ref="DT6:EB6" si="13">IF(DT8="-",NA(),DT8)</f>
        <v>2.5</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42.8</v>
      </c>
      <c r="EE6" s="52">
        <f t="shared" ref="EE6:EM6" si="14">IF(EE8="-",NA(),EE8)</f>
        <v>46.4</v>
      </c>
      <c r="EF6" s="52">
        <f t="shared" si="14"/>
        <v>50.3</v>
      </c>
      <c r="EG6" s="52">
        <f t="shared" si="14"/>
        <v>53</v>
      </c>
      <c r="EH6" s="52">
        <f t="shared" si="14"/>
        <v>55.4</v>
      </c>
      <c r="EI6" s="52">
        <f t="shared" si="14"/>
        <v>52.5</v>
      </c>
      <c r="EJ6" s="52">
        <f t="shared" si="14"/>
        <v>54</v>
      </c>
      <c r="EK6" s="52">
        <f t="shared" si="14"/>
        <v>55.4</v>
      </c>
      <c r="EL6" s="52">
        <f t="shared" si="14"/>
        <v>55.5</v>
      </c>
      <c r="EM6" s="52">
        <f t="shared" si="14"/>
        <v>56</v>
      </c>
      <c r="EN6" s="52" t="str">
        <f>IF(EN8="-","【-】","【"&amp;SUBSTITUTE(TEXT(EN8,"#,##0.0"),"-","△")&amp;"】")</f>
        <v>【57.0】</v>
      </c>
      <c r="EO6" s="52">
        <f>IF(EO8="-",NA(),EO8)</f>
        <v>72.2</v>
      </c>
      <c r="EP6" s="52">
        <f t="shared" ref="EP6:EX6" si="15">IF(EP8="-",NA(),EP8)</f>
        <v>74.099999999999994</v>
      </c>
      <c r="EQ6" s="52">
        <f t="shared" si="15"/>
        <v>77</v>
      </c>
      <c r="ER6" s="52">
        <f t="shared" si="15"/>
        <v>77.3</v>
      </c>
      <c r="ES6" s="52">
        <f t="shared" si="15"/>
        <v>77.3</v>
      </c>
      <c r="ET6" s="52">
        <f t="shared" si="15"/>
        <v>67.900000000000006</v>
      </c>
      <c r="EU6" s="52">
        <f t="shared" si="15"/>
        <v>69.2</v>
      </c>
      <c r="EV6" s="52">
        <f t="shared" si="15"/>
        <v>70.8</v>
      </c>
      <c r="EW6" s="52">
        <f t="shared" si="15"/>
        <v>70.7</v>
      </c>
      <c r="EX6" s="52">
        <f t="shared" si="15"/>
        <v>70.3</v>
      </c>
      <c r="EY6" s="52" t="str">
        <f>IF(EY8="-","【-】","【"&amp;SUBSTITUTE(TEXT(EY8,"#,##0.0"),"-","△")&amp;"】")</f>
        <v>【70.4】</v>
      </c>
      <c r="EZ6" s="53">
        <f>IF(EZ8="-",NA(),EZ8)</f>
        <v>45231214</v>
      </c>
      <c r="FA6" s="53">
        <f t="shared" ref="FA6:FI6" si="16">IF(FA8="-",NA(),FA8)</f>
        <v>45851804</v>
      </c>
      <c r="FB6" s="53">
        <f t="shared" si="16"/>
        <v>46398682</v>
      </c>
      <c r="FC6" s="53">
        <f t="shared" si="16"/>
        <v>46557770</v>
      </c>
      <c r="FD6" s="53">
        <f t="shared" si="16"/>
        <v>47629286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164</v>
      </c>
      <c r="B7" s="50">
        <f t="shared" ref="B7:AH7" si="17">B8</f>
        <v>2023</v>
      </c>
      <c r="C7" s="50">
        <f t="shared" si="17"/>
        <v>229580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非設置</v>
      </c>
      <c r="P7" s="50" t="str">
        <f>P8</f>
        <v>直営</v>
      </c>
      <c r="Q7" s="51">
        <f t="shared" si="17"/>
        <v>32</v>
      </c>
      <c r="R7" s="50" t="str">
        <f t="shared" si="17"/>
        <v>対象</v>
      </c>
      <c r="S7" s="50" t="str">
        <f t="shared" si="17"/>
        <v>ド 透 I 未 訓 ガ</v>
      </c>
      <c r="T7" s="50" t="str">
        <f t="shared" si="17"/>
        <v>救 臨 が 感 災 地</v>
      </c>
      <c r="U7" s="51" t="str">
        <f>U8</f>
        <v>-</v>
      </c>
      <c r="V7" s="51">
        <f>V8</f>
        <v>44529</v>
      </c>
      <c r="W7" s="50" t="str">
        <f>W8</f>
        <v>非該当</v>
      </c>
      <c r="X7" s="50" t="str">
        <f t="shared" si="17"/>
        <v>非該当</v>
      </c>
      <c r="Y7" s="50" t="str">
        <f t="shared" si="17"/>
        <v>７：１</v>
      </c>
      <c r="Z7" s="51">
        <f t="shared" si="17"/>
        <v>496</v>
      </c>
      <c r="AA7" s="51" t="str">
        <f t="shared" si="17"/>
        <v>-</v>
      </c>
      <c r="AB7" s="51" t="str">
        <f t="shared" si="17"/>
        <v>-</v>
      </c>
      <c r="AC7" s="51" t="str">
        <f t="shared" si="17"/>
        <v>-</v>
      </c>
      <c r="AD7" s="51">
        <f t="shared" si="17"/>
        <v>4</v>
      </c>
      <c r="AE7" s="51">
        <f t="shared" si="17"/>
        <v>500</v>
      </c>
      <c r="AF7" s="51">
        <f t="shared" si="17"/>
        <v>432</v>
      </c>
      <c r="AG7" s="51" t="str">
        <f t="shared" si="17"/>
        <v>-</v>
      </c>
      <c r="AH7" s="51">
        <f t="shared" si="17"/>
        <v>432</v>
      </c>
      <c r="AI7" s="52">
        <f>AI8</f>
        <v>97.6</v>
      </c>
      <c r="AJ7" s="52">
        <f t="shared" ref="AJ7:AR7" si="18">AJ8</f>
        <v>107.1</v>
      </c>
      <c r="AK7" s="52">
        <f t="shared" si="18"/>
        <v>123.5</v>
      </c>
      <c r="AL7" s="52">
        <f t="shared" si="18"/>
        <v>105.6</v>
      </c>
      <c r="AM7" s="52">
        <f t="shared" si="18"/>
        <v>98.4</v>
      </c>
      <c r="AN7" s="52">
        <f t="shared" si="18"/>
        <v>99.2</v>
      </c>
      <c r="AO7" s="52">
        <f t="shared" si="18"/>
        <v>102.9</v>
      </c>
      <c r="AP7" s="52">
        <f t="shared" si="18"/>
        <v>106.1</v>
      </c>
      <c r="AQ7" s="52">
        <f t="shared" si="18"/>
        <v>102.9</v>
      </c>
      <c r="AR7" s="52">
        <f t="shared" si="18"/>
        <v>97.4</v>
      </c>
      <c r="AS7" s="52"/>
      <c r="AT7" s="52">
        <f>AT8</f>
        <v>94.4</v>
      </c>
      <c r="AU7" s="52">
        <f t="shared" ref="AU7:BC7" si="19">AU8</f>
        <v>88.4</v>
      </c>
      <c r="AV7" s="52">
        <f t="shared" si="19"/>
        <v>92.5</v>
      </c>
      <c r="AW7" s="52">
        <f t="shared" si="19"/>
        <v>89.5</v>
      </c>
      <c r="AX7" s="52">
        <f t="shared" si="19"/>
        <v>93.7</v>
      </c>
      <c r="AY7" s="52">
        <f t="shared" si="19"/>
        <v>93.7</v>
      </c>
      <c r="AZ7" s="52">
        <f t="shared" si="19"/>
        <v>88.7</v>
      </c>
      <c r="BA7" s="52">
        <f t="shared" si="19"/>
        <v>90.6</v>
      </c>
      <c r="BB7" s="52">
        <f t="shared" si="19"/>
        <v>90.6</v>
      </c>
      <c r="BC7" s="52">
        <f t="shared" si="19"/>
        <v>91.5</v>
      </c>
      <c r="BD7" s="52"/>
      <c r="BE7" s="52">
        <f>BE8</f>
        <v>92.6</v>
      </c>
      <c r="BF7" s="52">
        <f t="shared" ref="BF7:BN7" si="20">BF8</f>
        <v>86.6</v>
      </c>
      <c r="BG7" s="52">
        <f t="shared" si="20"/>
        <v>90.6</v>
      </c>
      <c r="BH7" s="52">
        <f t="shared" si="20"/>
        <v>87.4</v>
      </c>
      <c r="BI7" s="52">
        <f t="shared" si="20"/>
        <v>91.6</v>
      </c>
      <c r="BJ7" s="52">
        <f t="shared" si="20"/>
        <v>91.6</v>
      </c>
      <c r="BK7" s="52">
        <f t="shared" si="20"/>
        <v>86.5</v>
      </c>
      <c r="BL7" s="52">
        <f t="shared" si="20"/>
        <v>88.6</v>
      </c>
      <c r="BM7" s="52">
        <f t="shared" si="20"/>
        <v>88.6</v>
      </c>
      <c r="BN7" s="52">
        <f t="shared" si="20"/>
        <v>89.5</v>
      </c>
      <c r="BO7" s="52"/>
      <c r="BP7" s="52">
        <f>BP8</f>
        <v>83</v>
      </c>
      <c r="BQ7" s="52">
        <f t="shared" ref="BQ7:BY7" si="21">BQ8</f>
        <v>71.7</v>
      </c>
      <c r="BR7" s="52">
        <f t="shared" si="21"/>
        <v>75.400000000000006</v>
      </c>
      <c r="BS7" s="52">
        <f t="shared" si="21"/>
        <v>77.400000000000006</v>
      </c>
      <c r="BT7" s="52">
        <f t="shared" si="21"/>
        <v>77.900000000000006</v>
      </c>
      <c r="BU7" s="52">
        <f t="shared" si="21"/>
        <v>79.8</v>
      </c>
      <c r="BV7" s="52">
        <f t="shared" si="21"/>
        <v>70.599999999999994</v>
      </c>
      <c r="BW7" s="52">
        <f t="shared" si="21"/>
        <v>71.400000000000006</v>
      </c>
      <c r="BX7" s="52">
        <f t="shared" si="21"/>
        <v>72.2</v>
      </c>
      <c r="BY7" s="52">
        <f t="shared" si="21"/>
        <v>74.400000000000006</v>
      </c>
      <c r="BZ7" s="52"/>
      <c r="CA7" s="53">
        <f>CA8</f>
        <v>65723</v>
      </c>
      <c r="CB7" s="53">
        <f t="shared" ref="CB7:CJ7" si="22">CB8</f>
        <v>71989</v>
      </c>
      <c r="CC7" s="53">
        <f t="shared" si="22"/>
        <v>73740</v>
      </c>
      <c r="CD7" s="53">
        <f t="shared" si="22"/>
        <v>72915</v>
      </c>
      <c r="CE7" s="53">
        <f t="shared" si="22"/>
        <v>76170</v>
      </c>
      <c r="CF7" s="53">
        <f t="shared" si="22"/>
        <v>70630</v>
      </c>
      <c r="CG7" s="53">
        <f t="shared" si="22"/>
        <v>75766</v>
      </c>
      <c r="CH7" s="53">
        <f t="shared" si="22"/>
        <v>79610</v>
      </c>
      <c r="CI7" s="53">
        <f t="shared" si="22"/>
        <v>82275</v>
      </c>
      <c r="CJ7" s="53">
        <f t="shared" si="22"/>
        <v>83606</v>
      </c>
      <c r="CK7" s="52"/>
      <c r="CL7" s="53">
        <f>CL8</f>
        <v>14751</v>
      </c>
      <c r="CM7" s="53">
        <f t="shared" ref="CM7:CU7" si="23">CM8</f>
        <v>15510</v>
      </c>
      <c r="CN7" s="53">
        <f t="shared" si="23"/>
        <v>17578</v>
      </c>
      <c r="CO7" s="53">
        <f t="shared" si="23"/>
        <v>17429</v>
      </c>
      <c r="CP7" s="53">
        <f t="shared" si="23"/>
        <v>18026</v>
      </c>
      <c r="CQ7" s="53">
        <f t="shared" si="23"/>
        <v>20687</v>
      </c>
      <c r="CR7" s="53">
        <f t="shared" si="23"/>
        <v>22637</v>
      </c>
      <c r="CS7" s="53">
        <f t="shared" si="23"/>
        <v>23244</v>
      </c>
      <c r="CT7" s="53">
        <f t="shared" si="23"/>
        <v>23704</v>
      </c>
      <c r="CU7" s="53">
        <f t="shared" si="23"/>
        <v>25007</v>
      </c>
      <c r="CV7" s="52"/>
      <c r="CW7" s="52">
        <f>CW8</f>
        <v>60.1</v>
      </c>
      <c r="CX7" s="52">
        <f t="shared" ref="CX7:DF7" si="24">CX8</f>
        <v>63.4</v>
      </c>
      <c r="CY7" s="52">
        <f t="shared" si="24"/>
        <v>58.6</v>
      </c>
      <c r="CZ7" s="52">
        <f t="shared" si="24"/>
        <v>60.4</v>
      </c>
      <c r="DA7" s="52">
        <f t="shared" si="24"/>
        <v>56.7</v>
      </c>
      <c r="DB7" s="52">
        <f t="shared" si="24"/>
        <v>47.7</v>
      </c>
      <c r="DC7" s="52">
        <f t="shared" si="24"/>
        <v>51.8</v>
      </c>
      <c r="DD7" s="52">
        <f t="shared" si="24"/>
        <v>49.6</v>
      </c>
      <c r="DE7" s="52">
        <f t="shared" si="24"/>
        <v>48.8</v>
      </c>
      <c r="DF7" s="52">
        <f t="shared" si="24"/>
        <v>48.6</v>
      </c>
      <c r="DG7" s="52"/>
      <c r="DH7" s="52">
        <f>DH8</f>
        <v>23.1</v>
      </c>
      <c r="DI7" s="52">
        <f t="shared" ref="DI7:DQ7" si="25">DI8</f>
        <v>23.8</v>
      </c>
      <c r="DJ7" s="52">
        <f t="shared" si="25"/>
        <v>25</v>
      </c>
      <c r="DK7" s="52">
        <f t="shared" si="25"/>
        <v>25.7</v>
      </c>
      <c r="DL7" s="52">
        <f t="shared" si="25"/>
        <v>25.5</v>
      </c>
      <c r="DM7" s="52">
        <f t="shared" si="25"/>
        <v>29.2</v>
      </c>
      <c r="DN7" s="52">
        <f t="shared" si="25"/>
        <v>29</v>
      </c>
      <c r="DO7" s="52">
        <f t="shared" si="25"/>
        <v>29.2</v>
      </c>
      <c r="DP7" s="52">
        <f t="shared" si="25"/>
        <v>29.4</v>
      </c>
      <c r="DQ7" s="52">
        <f t="shared" si="25"/>
        <v>30.9</v>
      </c>
      <c r="DR7" s="52"/>
      <c r="DS7" s="52">
        <f>DS8</f>
        <v>10.4</v>
      </c>
      <c r="DT7" s="52">
        <f t="shared" ref="DT7:EB7" si="26">DT8</f>
        <v>2.5</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42.8</v>
      </c>
      <c r="EE7" s="52">
        <f t="shared" ref="EE7:EM7" si="27">EE8</f>
        <v>46.4</v>
      </c>
      <c r="EF7" s="52">
        <f t="shared" si="27"/>
        <v>50.3</v>
      </c>
      <c r="EG7" s="52">
        <f t="shared" si="27"/>
        <v>53</v>
      </c>
      <c r="EH7" s="52">
        <f t="shared" si="27"/>
        <v>55.4</v>
      </c>
      <c r="EI7" s="52">
        <f t="shared" si="27"/>
        <v>52.5</v>
      </c>
      <c r="EJ7" s="52">
        <f t="shared" si="27"/>
        <v>54</v>
      </c>
      <c r="EK7" s="52">
        <f t="shared" si="27"/>
        <v>55.4</v>
      </c>
      <c r="EL7" s="52">
        <f t="shared" si="27"/>
        <v>55.5</v>
      </c>
      <c r="EM7" s="52">
        <f t="shared" si="27"/>
        <v>56</v>
      </c>
      <c r="EN7" s="52"/>
      <c r="EO7" s="52">
        <f>EO8</f>
        <v>72.2</v>
      </c>
      <c r="EP7" s="52">
        <f t="shared" ref="EP7:EX7" si="28">EP8</f>
        <v>74.099999999999994</v>
      </c>
      <c r="EQ7" s="52">
        <f t="shared" si="28"/>
        <v>77</v>
      </c>
      <c r="ER7" s="52">
        <f t="shared" si="28"/>
        <v>77.3</v>
      </c>
      <c r="ES7" s="52">
        <f t="shared" si="28"/>
        <v>77.3</v>
      </c>
      <c r="ET7" s="52">
        <f t="shared" si="28"/>
        <v>67.900000000000006</v>
      </c>
      <c r="EU7" s="52">
        <f t="shared" si="28"/>
        <v>69.2</v>
      </c>
      <c r="EV7" s="52">
        <f t="shared" si="28"/>
        <v>70.8</v>
      </c>
      <c r="EW7" s="52">
        <f t="shared" si="28"/>
        <v>70.7</v>
      </c>
      <c r="EX7" s="52">
        <f t="shared" si="28"/>
        <v>70.3</v>
      </c>
      <c r="EY7" s="52"/>
      <c r="EZ7" s="53">
        <f>EZ8</f>
        <v>45231214</v>
      </c>
      <c r="FA7" s="53">
        <f t="shared" ref="FA7:FI7" si="29">FA8</f>
        <v>45851804</v>
      </c>
      <c r="FB7" s="53">
        <f t="shared" si="29"/>
        <v>46398682</v>
      </c>
      <c r="FC7" s="53">
        <f t="shared" si="29"/>
        <v>46557770</v>
      </c>
      <c r="FD7" s="53">
        <f t="shared" si="29"/>
        <v>47629286</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229580</v>
      </c>
      <c r="D8" s="55">
        <v>46</v>
      </c>
      <c r="E8" s="55">
        <v>6</v>
      </c>
      <c r="F8" s="55">
        <v>0</v>
      </c>
      <c r="G8" s="55">
        <v>1</v>
      </c>
      <c r="H8" s="55" t="s">
        <v>165</v>
      </c>
      <c r="I8" s="55" t="s">
        <v>166</v>
      </c>
      <c r="J8" s="55" t="s">
        <v>167</v>
      </c>
      <c r="K8" s="55" t="s">
        <v>168</v>
      </c>
      <c r="L8" s="55" t="s">
        <v>169</v>
      </c>
      <c r="M8" s="55" t="s">
        <v>170</v>
      </c>
      <c r="N8" s="55" t="s">
        <v>171</v>
      </c>
      <c r="O8" s="55" t="s">
        <v>172</v>
      </c>
      <c r="P8" s="55" t="s">
        <v>173</v>
      </c>
      <c r="Q8" s="56">
        <v>32</v>
      </c>
      <c r="R8" s="55" t="s">
        <v>174</v>
      </c>
      <c r="S8" s="55" t="s">
        <v>175</v>
      </c>
      <c r="T8" s="55" t="s">
        <v>176</v>
      </c>
      <c r="U8" s="56" t="s">
        <v>40</v>
      </c>
      <c r="V8" s="56">
        <v>44529</v>
      </c>
      <c r="W8" s="55" t="s">
        <v>177</v>
      </c>
      <c r="X8" s="55" t="s">
        <v>177</v>
      </c>
      <c r="Y8" s="57" t="s">
        <v>178</v>
      </c>
      <c r="Z8" s="56">
        <v>496</v>
      </c>
      <c r="AA8" s="56" t="s">
        <v>40</v>
      </c>
      <c r="AB8" s="56" t="s">
        <v>40</v>
      </c>
      <c r="AC8" s="56" t="s">
        <v>40</v>
      </c>
      <c r="AD8" s="56">
        <v>4</v>
      </c>
      <c r="AE8" s="56">
        <v>500</v>
      </c>
      <c r="AF8" s="56">
        <v>432</v>
      </c>
      <c r="AG8" s="56" t="s">
        <v>40</v>
      </c>
      <c r="AH8" s="56">
        <v>432</v>
      </c>
      <c r="AI8" s="58">
        <v>97.6</v>
      </c>
      <c r="AJ8" s="58">
        <v>107.1</v>
      </c>
      <c r="AK8" s="58">
        <v>123.5</v>
      </c>
      <c r="AL8" s="58">
        <v>105.6</v>
      </c>
      <c r="AM8" s="58">
        <v>98.4</v>
      </c>
      <c r="AN8" s="58">
        <v>99.2</v>
      </c>
      <c r="AO8" s="58">
        <v>102.9</v>
      </c>
      <c r="AP8" s="58">
        <v>106.1</v>
      </c>
      <c r="AQ8" s="58">
        <v>102.9</v>
      </c>
      <c r="AR8" s="58">
        <v>97.4</v>
      </c>
      <c r="AS8" s="58">
        <v>96.6</v>
      </c>
      <c r="AT8" s="58">
        <v>94.4</v>
      </c>
      <c r="AU8" s="58">
        <v>88.4</v>
      </c>
      <c r="AV8" s="58">
        <v>92.5</v>
      </c>
      <c r="AW8" s="58">
        <v>89.5</v>
      </c>
      <c r="AX8" s="58">
        <v>93.7</v>
      </c>
      <c r="AY8" s="58">
        <v>93.7</v>
      </c>
      <c r="AZ8" s="58">
        <v>88.7</v>
      </c>
      <c r="BA8" s="58">
        <v>90.6</v>
      </c>
      <c r="BB8" s="58">
        <v>90.6</v>
      </c>
      <c r="BC8" s="58">
        <v>91.5</v>
      </c>
      <c r="BD8" s="58">
        <v>86.6</v>
      </c>
      <c r="BE8" s="59">
        <v>92.6</v>
      </c>
      <c r="BF8" s="59">
        <v>86.6</v>
      </c>
      <c r="BG8" s="59">
        <v>90.6</v>
      </c>
      <c r="BH8" s="59">
        <v>87.4</v>
      </c>
      <c r="BI8" s="59">
        <v>91.6</v>
      </c>
      <c r="BJ8" s="59">
        <v>91.6</v>
      </c>
      <c r="BK8" s="59">
        <v>86.5</v>
      </c>
      <c r="BL8" s="59">
        <v>88.6</v>
      </c>
      <c r="BM8" s="59">
        <v>88.6</v>
      </c>
      <c r="BN8" s="59">
        <v>89.5</v>
      </c>
      <c r="BO8" s="59">
        <v>83.9</v>
      </c>
      <c r="BP8" s="58">
        <v>83</v>
      </c>
      <c r="BQ8" s="58">
        <v>71.7</v>
      </c>
      <c r="BR8" s="58">
        <v>75.400000000000006</v>
      </c>
      <c r="BS8" s="58">
        <v>77.400000000000006</v>
      </c>
      <c r="BT8" s="58">
        <v>77.900000000000006</v>
      </c>
      <c r="BU8" s="58">
        <v>79.8</v>
      </c>
      <c r="BV8" s="58">
        <v>70.599999999999994</v>
      </c>
      <c r="BW8" s="58">
        <v>71.400000000000006</v>
      </c>
      <c r="BX8" s="58">
        <v>72.2</v>
      </c>
      <c r="BY8" s="58">
        <v>74.400000000000006</v>
      </c>
      <c r="BZ8" s="58">
        <v>68.7</v>
      </c>
      <c r="CA8" s="59">
        <v>65723</v>
      </c>
      <c r="CB8" s="59">
        <v>71989</v>
      </c>
      <c r="CC8" s="59">
        <v>73740</v>
      </c>
      <c r="CD8" s="59">
        <v>72915</v>
      </c>
      <c r="CE8" s="59">
        <v>76170</v>
      </c>
      <c r="CF8" s="59">
        <v>70630</v>
      </c>
      <c r="CG8" s="59">
        <v>75766</v>
      </c>
      <c r="CH8" s="59">
        <v>79610</v>
      </c>
      <c r="CI8" s="59">
        <v>82275</v>
      </c>
      <c r="CJ8" s="59">
        <v>83606</v>
      </c>
      <c r="CK8" s="58">
        <v>62428</v>
      </c>
      <c r="CL8" s="59">
        <v>14751</v>
      </c>
      <c r="CM8" s="59">
        <v>15510</v>
      </c>
      <c r="CN8" s="59">
        <v>17578</v>
      </c>
      <c r="CO8" s="59">
        <v>17429</v>
      </c>
      <c r="CP8" s="59">
        <v>18026</v>
      </c>
      <c r="CQ8" s="59">
        <v>20687</v>
      </c>
      <c r="CR8" s="59">
        <v>22637</v>
      </c>
      <c r="CS8" s="59">
        <v>23244</v>
      </c>
      <c r="CT8" s="59">
        <v>23704</v>
      </c>
      <c r="CU8" s="59">
        <v>25007</v>
      </c>
      <c r="CV8" s="58">
        <v>18236</v>
      </c>
      <c r="CW8" s="59">
        <v>60.1</v>
      </c>
      <c r="CX8" s="59">
        <v>63.4</v>
      </c>
      <c r="CY8" s="59">
        <v>58.6</v>
      </c>
      <c r="CZ8" s="59">
        <v>60.4</v>
      </c>
      <c r="DA8" s="59">
        <v>56.7</v>
      </c>
      <c r="DB8" s="59">
        <v>47.7</v>
      </c>
      <c r="DC8" s="59">
        <v>51.8</v>
      </c>
      <c r="DD8" s="59">
        <v>49.6</v>
      </c>
      <c r="DE8" s="59">
        <v>48.8</v>
      </c>
      <c r="DF8" s="59">
        <v>48.6</v>
      </c>
      <c r="DG8" s="59">
        <v>56.1</v>
      </c>
      <c r="DH8" s="59">
        <v>23.1</v>
      </c>
      <c r="DI8" s="59">
        <v>23.8</v>
      </c>
      <c r="DJ8" s="59">
        <v>25</v>
      </c>
      <c r="DK8" s="59">
        <v>25.7</v>
      </c>
      <c r="DL8" s="59">
        <v>25.5</v>
      </c>
      <c r="DM8" s="59">
        <v>29.2</v>
      </c>
      <c r="DN8" s="59">
        <v>29</v>
      </c>
      <c r="DO8" s="59">
        <v>29.2</v>
      </c>
      <c r="DP8" s="59">
        <v>29.4</v>
      </c>
      <c r="DQ8" s="59">
        <v>30.9</v>
      </c>
      <c r="DR8" s="59">
        <v>26.4</v>
      </c>
      <c r="DS8" s="59">
        <v>10.4</v>
      </c>
      <c r="DT8" s="59">
        <v>2.5</v>
      </c>
      <c r="DU8" s="59">
        <v>0</v>
      </c>
      <c r="DV8" s="59">
        <v>0</v>
      </c>
      <c r="DW8" s="59">
        <v>0</v>
      </c>
      <c r="DX8" s="59">
        <v>27</v>
      </c>
      <c r="DY8" s="59">
        <v>34.200000000000003</v>
      </c>
      <c r="DZ8" s="59">
        <v>29.2</v>
      </c>
      <c r="EA8" s="59">
        <v>25.3</v>
      </c>
      <c r="EB8" s="59">
        <v>21</v>
      </c>
      <c r="EC8" s="59">
        <v>54.5</v>
      </c>
      <c r="ED8" s="58">
        <v>42.8</v>
      </c>
      <c r="EE8" s="58">
        <v>46.4</v>
      </c>
      <c r="EF8" s="58">
        <v>50.3</v>
      </c>
      <c r="EG8" s="58">
        <v>53</v>
      </c>
      <c r="EH8" s="58">
        <v>55.4</v>
      </c>
      <c r="EI8" s="58">
        <v>52.5</v>
      </c>
      <c r="EJ8" s="58">
        <v>54</v>
      </c>
      <c r="EK8" s="58">
        <v>55.4</v>
      </c>
      <c r="EL8" s="58">
        <v>55.5</v>
      </c>
      <c r="EM8" s="58">
        <v>56</v>
      </c>
      <c r="EN8" s="58">
        <v>57</v>
      </c>
      <c r="EO8" s="58">
        <v>72.2</v>
      </c>
      <c r="EP8" s="58">
        <v>74.099999999999994</v>
      </c>
      <c r="EQ8" s="58">
        <v>77</v>
      </c>
      <c r="ER8" s="58">
        <v>77.3</v>
      </c>
      <c r="ES8" s="58">
        <v>77.3</v>
      </c>
      <c r="ET8" s="58">
        <v>67.900000000000006</v>
      </c>
      <c r="EU8" s="58">
        <v>69.2</v>
      </c>
      <c r="EV8" s="58">
        <v>70.8</v>
      </c>
      <c r="EW8" s="58">
        <v>70.7</v>
      </c>
      <c r="EX8" s="58">
        <v>70.3</v>
      </c>
      <c r="EY8" s="58">
        <v>70.400000000000006</v>
      </c>
      <c r="EZ8" s="59">
        <v>45231214</v>
      </c>
      <c r="FA8" s="59">
        <v>45851804</v>
      </c>
      <c r="FB8" s="59">
        <v>46398682</v>
      </c>
      <c r="FC8" s="59">
        <v>46557770</v>
      </c>
      <c r="FD8" s="59">
        <v>47629286</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中東遠総合医療センター</cp:lastModifiedBy>
  <cp:lastPrinted>2025-01-27T06:07:28Z</cp:lastPrinted>
  <dcterms:created xsi:type="dcterms:W3CDTF">2025-01-16T06:42:34Z</dcterms:created>
  <dcterms:modified xsi:type="dcterms:W3CDTF">2025-03-06T10:25:41Z</dcterms:modified>
  <cp:category/>
</cp:coreProperties>
</file>